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fw-my.sharepoint.com/personal/catherine_masatani_wildlife_ca_gov/Documents/CDFW Weaverville/Trapping Summary/"/>
    </mc:Choice>
  </mc:AlternateContent>
  <xr:revisionPtr revIDLastSave="3378" documentId="8_{8E4C1324-6FDF-4BC0-9F88-5F502803B31C}" xr6:coauthVersionLast="47" xr6:coauthVersionMax="47" xr10:uidLastSave="{53249BF3-CB72-4121-A857-07E78210FD14}"/>
  <bookViews>
    <workbookView xWindow="-26700" yWindow="420" windowWidth="25905" windowHeight="14550" activeTab="1" xr2:uid="{10921E30-E0D6-4206-B992-A32E9F283A34}"/>
  </bookViews>
  <sheets>
    <sheet name="INFO page" sheetId="1" r:id="rId1"/>
    <sheet name="JC Weir-2026" sheetId="8" r:id="rId2"/>
    <sheet name="Hoopa Weir-2026" sheetId="9" r:id="rId3"/>
    <sheet name="TRH-2026" sheetId="13" r:id="rId4"/>
    <sheet name="Historical -JCW" sheetId="10" r:id="rId5"/>
    <sheet name="Historical - Willow Creek" sheetId="11" r:id="rId6"/>
    <sheet name="Historical-TRH" sheetId="12" r:id="rId7"/>
  </sheets>
  <externalReferences>
    <externalReference r:id="rId8"/>
  </externalReferences>
  <definedNames>
    <definedName name="_xlnm.Print_Area" localSheetId="5">'Historical - Willow Creek'!$A$1:$BK$41</definedName>
    <definedName name="_xlnm.Print_Area" localSheetId="4">'Historical -JCW'!$A$1:$BF$24</definedName>
    <definedName name="_xlnm.Print_Area" localSheetId="6">'Historical-TRH'!$A$1:$BH$38</definedName>
    <definedName name="_xlnm.Print_Area" localSheetId="2">'Hoopa Weir-2026'!$A$1:$AG$36</definedName>
    <definedName name="_xlnm.Print_Area" localSheetId="0">'INFO page'!$A$1:$O$36</definedName>
    <definedName name="_xlnm.Print_Area" localSheetId="3">'TRH-2026'!$A$1:$Y$55</definedName>
    <definedName name="_xlnm.Print_Titles" localSheetId="5">'Historical - Willow Creek'!$A:$D,'Historical - Willow Creek'!$1:$1</definedName>
    <definedName name="_xlnm.Print_Titles" localSheetId="4">'Historical -JCW'!$A:$E,'Historical -JCW'!$1:$2</definedName>
    <definedName name="_xlnm.Print_Titles" localSheetId="6">'Historical-TRH'!$A:$D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" i="13" l="1"/>
  <c r="W8" i="13"/>
  <c r="V8" i="13"/>
  <c r="U8" i="13"/>
  <c r="K12" i="13"/>
  <c r="J12" i="13"/>
  <c r="I12" i="13"/>
  <c r="H12" i="13"/>
  <c r="Z8" i="13"/>
  <c r="AH22" i="8"/>
  <c r="AF12" i="8"/>
  <c r="AB12" i="8"/>
  <c r="AA12" i="8"/>
  <c r="U12" i="8"/>
  <c r="T12" i="8"/>
  <c r="AN9" i="8"/>
  <c r="AN10" i="8"/>
  <c r="AK10" i="8"/>
  <c r="AD13" i="9"/>
  <c r="AE13" i="9"/>
  <c r="AF13" i="9"/>
  <c r="AG13" i="9"/>
  <c r="AH13" i="9"/>
  <c r="AD14" i="9"/>
  <c r="AE14" i="9"/>
  <c r="AF14" i="9"/>
  <c r="AG14" i="9"/>
  <c r="AH14" i="9"/>
  <c r="AD15" i="9"/>
  <c r="AE15" i="9"/>
  <c r="AF15" i="9"/>
  <c r="AG15" i="9"/>
  <c r="AH15" i="9"/>
  <c r="AD16" i="9"/>
  <c r="AE16" i="9"/>
  <c r="AF16" i="9"/>
  <c r="AG16" i="9"/>
  <c r="AH16" i="9"/>
  <c r="C13" i="9"/>
  <c r="AC38" i="13"/>
  <c r="Z38" i="13"/>
  <c r="AD38" i="13"/>
  <c r="AC39" i="13"/>
  <c r="AB38" i="13"/>
  <c r="AD5" i="9"/>
  <c r="AH5" i="9" s="1"/>
  <c r="AE5" i="9"/>
  <c r="AF5" i="9"/>
  <c r="AG5" i="9"/>
  <c r="AD6" i="9"/>
  <c r="AE6" i="9"/>
  <c r="AF6" i="9"/>
  <c r="AG6" i="9"/>
  <c r="AH6" i="9"/>
  <c r="AD7" i="9"/>
  <c r="AE7" i="9"/>
  <c r="AF7" i="9"/>
  <c r="AG7" i="9"/>
  <c r="AH7" i="9"/>
  <c r="AD8" i="9"/>
  <c r="AE8" i="9"/>
  <c r="AF8" i="9"/>
  <c r="AG8" i="9"/>
  <c r="AH8" i="9"/>
  <c r="AD9" i="9"/>
  <c r="AE9" i="9"/>
  <c r="AF9" i="9"/>
  <c r="AG9" i="9"/>
  <c r="AH9" i="9"/>
  <c r="AD10" i="9"/>
  <c r="AE10" i="9"/>
  <c r="AF10" i="9"/>
  <c r="AG10" i="9"/>
  <c r="AH10" i="9"/>
  <c r="AD11" i="9"/>
  <c r="AE11" i="9"/>
  <c r="AF11" i="9"/>
  <c r="AG11" i="9"/>
  <c r="AH11" i="9"/>
  <c r="AD12" i="9"/>
  <c r="AE12" i="9"/>
  <c r="AF12" i="9"/>
  <c r="AG12" i="9"/>
  <c r="AH12" i="9"/>
  <c r="AH31" i="9"/>
  <c r="N31" i="9"/>
  <c r="P31" i="9"/>
  <c r="Q31" i="9"/>
  <c r="R31" i="9"/>
  <c r="S31" i="9"/>
  <c r="T31" i="9"/>
  <c r="U31" i="9"/>
  <c r="W31" i="9"/>
  <c r="X31" i="9"/>
  <c r="Y31" i="9"/>
  <c r="Z31" i="9"/>
  <c r="AA31" i="9"/>
  <c r="AB31" i="9"/>
  <c r="J31" i="9"/>
  <c r="K31" i="9"/>
  <c r="L31" i="9"/>
  <c r="M31" i="9"/>
  <c r="I31" i="9"/>
  <c r="G31" i="9"/>
  <c r="AG31" i="9"/>
  <c r="AF31" i="9"/>
  <c r="AE31" i="9"/>
  <c r="AD31" i="9"/>
  <c r="AH20" i="9"/>
  <c r="AH21" i="9"/>
  <c r="AB24" i="13"/>
  <c r="AC31" i="13"/>
  <c r="Z32" i="13"/>
  <c r="AC32" i="13"/>
  <c r="AC33" i="13"/>
  <c r="BC1" i="10"/>
  <c r="AN52" i="8"/>
  <c r="AM52" i="8"/>
  <c r="AL52" i="8"/>
  <c r="AK52" i="8"/>
  <c r="J52" i="8"/>
  <c r="K52" i="8"/>
  <c r="L52" i="8"/>
  <c r="M52" i="8"/>
  <c r="N52" i="8"/>
  <c r="P52" i="8"/>
  <c r="Q52" i="8"/>
  <c r="R52" i="8"/>
  <c r="S52" i="8"/>
  <c r="T52" i="8"/>
  <c r="U52" i="8"/>
  <c r="W52" i="8"/>
  <c r="X52" i="8"/>
  <c r="Y52" i="8"/>
  <c r="Z52" i="8"/>
  <c r="AA52" i="8"/>
  <c r="AB52" i="8"/>
  <c r="AD52" i="8"/>
  <c r="AE52" i="8"/>
  <c r="AF52" i="8"/>
  <c r="AH52" i="8"/>
  <c r="I52" i="8"/>
  <c r="G52" i="8"/>
  <c r="AH11" i="8"/>
  <c r="AH10" i="8"/>
  <c r="AH9" i="8"/>
  <c r="AK12" i="8"/>
  <c r="AM11" i="8"/>
  <c r="AL11" i="8"/>
  <c r="AK11" i="8"/>
  <c r="AM10" i="8"/>
  <c r="AL10" i="8"/>
  <c r="AM9" i="8"/>
  <c r="AL9" i="8"/>
  <c r="AK9" i="8"/>
  <c r="AK13" i="8"/>
  <c r="AD33" i="13"/>
  <c r="AD32" i="13"/>
  <c r="AD31" i="13"/>
  <c r="AD30" i="13"/>
  <c r="AD29" i="13"/>
  <c r="AD28" i="13"/>
  <c r="AD27" i="13"/>
  <c r="AD26" i="13"/>
  <c r="AD25" i="13"/>
  <c r="AD24" i="13"/>
  <c r="C25" i="13"/>
  <c r="E25" i="13" s="1"/>
  <c r="E24" i="13"/>
  <c r="I35" i="13"/>
  <c r="G35" i="13"/>
  <c r="AD20" i="13"/>
  <c r="AD21" i="13"/>
  <c r="AD22" i="13"/>
  <c r="AD23" i="13"/>
  <c r="AD19" i="13"/>
  <c r="AM37" i="8"/>
  <c r="AK37" i="8"/>
  <c r="AL37" i="8"/>
  <c r="AH37" i="8"/>
  <c r="AN37" i="8" s="1"/>
  <c r="AH36" i="8"/>
  <c r="AN36" i="8" s="1"/>
  <c r="AD18" i="13"/>
  <c r="AD17" i="13"/>
  <c r="AD16" i="13"/>
  <c r="AH35" i="8"/>
  <c r="AN35" i="8" s="1"/>
  <c r="AK35" i="8"/>
  <c r="AL35" i="8"/>
  <c r="AM35" i="8"/>
  <c r="AD15" i="13"/>
  <c r="AL32" i="8"/>
  <c r="AK32" i="8"/>
  <c r="AD14" i="13"/>
  <c r="Z11" i="13"/>
  <c r="X36" i="13"/>
  <c r="AD10" i="13"/>
  <c r="AD8" i="13"/>
  <c r="AH30" i="8"/>
  <c r="AN30" i="8" s="1"/>
  <c r="G12" i="13" l="1"/>
  <c r="G36" i="13" s="1"/>
  <c r="W36" i="13"/>
  <c r="AD36" i="13" s="1"/>
  <c r="AD9" i="13"/>
  <c r="Z7" i="13"/>
  <c r="AH21" i="8"/>
  <c r="AN11" i="8"/>
  <c r="AM12" i="8"/>
  <c r="AL12" i="8"/>
  <c r="AH12" i="8"/>
  <c r="AN12" i="8" s="1"/>
  <c r="C14" i="9"/>
  <c r="E13" i="9"/>
  <c r="L12" i="13"/>
  <c r="Z33" i="13"/>
  <c r="AB32" i="13"/>
  <c r="AB33" i="13"/>
  <c r="Z29" i="13"/>
  <c r="Z30" i="13"/>
  <c r="AH31" i="8"/>
  <c r="AN31" i="8" s="1"/>
  <c r="AL33" i="8"/>
  <c r="AM32" i="8"/>
  <c r="AH32" i="8"/>
  <c r="AN32" i="8" s="1"/>
  <c r="AL30" i="8"/>
  <c r="AK30" i="8"/>
  <c r="AM30" i="8"/>
  <c r="AK36" i="8"/>
  <c r="AL36" i="8"/>
  <c r="AM36" i="8"/>
  <c r="AL34" i="8"/>
  <c r="AH34" i="8"/>
  <c r="AN34" i="8" s="1"/>
  <c r="AM34" i="8"/>
  <c r="AK34" i="8"/>
  <c r="AH33" i="8"/>
  <c r="AN33" i="8" s="1"/>
  <c r="AK33" i="8"/>
  <c r="AL31" i="8"/>
  <c r="AK31" i="8"/>
  <c r="AM31" i="8"/>
  <c r="AB30" i="13"/>
  <c r="AB22" i="13"/>
  <c r="AC28" i="13"/>
  <c r="AB31" i="13"/>
  <c r="AC30" i="13"/>
  <c r="Z28" i="13"/>
  <c r="AC29" i="13"/>
  <c r="Z31" i="13"/>
  <c r="AB29" i="13"/>
  <c r="AB28" i="13"/>
  <c r="AB26" i="13"/>
  <c r="AB27" i="13"/>
  <c r="AC26" i="13"/>
  <c r="Z27" i="13"/>
  <c r="AC25" i="13"/>
  <c r="Z25" i="13"/>
  <c r="AC27" i="13"/>
  <c r="Z26" i="13"/>
  <c r="C26" i="13"/>
  <c r="AB25" i="13"/>
  <c r="Z24" i="13"/>
  <c r="AC24" i="13"/>
  <c r="AC23" i="13"/>
  <c r="Z22" i="13"/>
  <c r="AC21" i="13"/>
  <c r="AB23" i="13"/>
  <c r="AB21" i="13"/>
  <c r="Z21" i="13"/>
  <c r="Z23" i="13"/>
  <c r="AC22" i="13"/>
  <c r="AC8" i="13"/>
  <c r="AC16" i="13"/>
  <c r="Z16" i="13"/>
  <c r="AC20" i="13"/>
  <c r="AB20" i="13"/>
  <c r="Z20" i="13"/>
  <c r="AC9" i="13"/>
  <c r="Z15" i="13"/>
  <c r="AB10" i="13"/>
  <c r="Z10" i="13"/>
  <c r="Z9" i="13"/>
  <c r="AC19" i="13"/>
  <c r="AB19" i="13"/>
  <c r="Z19" i="13"/>
  <c r="AC18" i="13"/>
  <c r="Z18" i="13"/>
  <c r="AB18" i="13"/>
  <c r="Z17" i="13"/>
  <c r="AC17" i="13"/>
  <c r="AB17" i="13"/>
  <c r="L35" i="13"/>
  <c r="AC15" i="13"/>
  <c r="AB15" i="13"/>
  <c r="AB9" i="13"/>
  <c r="AC10" i="13"/>
  <c r="AB16" i="13"/>
  <c r="AC14" i="13"/>
  <c r="Z14" i="13"/>
  <c r="AB14" i="13"/>
  <c r="AM33" i="8"/>
  <c r="AB8" i="13"/>
  <c r="N36" i="13"/>
  <c r="O36" i="13"/>
  <c r="P36" i="13"/>
  <c r="Q36" i="13"/>
  <c r="U36" i="13"/>
  <c r="V36" i="13"/>
  <c r="AD7" i="13"/>
  <c r="AL27" i="8"/>
  <c r="AD5" i="13"/>
  <c r="AD6" i="13"/>
  <c r="E14" i="9" l="1"/>
  <c r="C15" i="9"/>
  <c r="AH29" i="8"/>
  <c r="AN29" i="8" s="1"/>
  <c r="AM29" i="8"/>
  <c r="AK29" i="8"/>
  <c r="AH28" i="8"/>
  <c r="AN28" i="8" s="1"/>
  <c r="AM28" i="8"/>
  <c r="AL28" i="8"/>
  <c r="AK28" i="8"/>
  <c r="AH27" i="8"/>
  <c r="AN27" i="8" s="1"/>
  <c r="AM27" i="8"/>
  <c r="AK27" i="8"/>
  <c r="AH26" i="8"/>
  <c r="AN26" i="8" s="1"/>
  <c r="AM26" i="8"/>
  <c r="AL26" i="8"/>
  <c r="AK26" i="8"/>
  <c r="AL29" i="8"/>
  <c r="C27" i="13"/>
  <c r="E26" i="13"/>
  <c r="AC7" i="13"/>
  <c r="AB7" i="13"/>
  <c r="C6" i="13"/>
  <c r="C7" i="9"/>
  <c r="E7" i="9" s="1"/>
  <c r="C8" i="9"/>
  <c r="I18" i="9"/>
  <c r="J18" i="9"/>
  <c r="K18" i="9"/>
  <c r="L18" i="9"/>
  <c r="P18" i="9"/>
  <c r="Q18" i="9"/>
  <c r="R18" i="9"/>
  <c r="S18" i="9"/>
  <c r="W18" i="9"/>
  <c r="X18" i="9"/>
  <c r="Y18" i="9"/>
  <c r="Z18" i="9"/>
  <c r="G18" i="9"/>
  <c r="G39" i="8"/>
  <c r="C6" i="9"/>
  <c r="E6" i="9" s="1"/>
  <c r="E5" i="9"/>
  <c r="AM23" i="8"/>
  <c r="AL23" i="8"/>
  <c r="AK22" i="8"/>
  <c r="AL21" i="8"/>
  <c r="AK20" i="8"/>
  <c r="AM18" i="8"/>
  <c r="AM19" i="8"/>
  <c r="AL18" i="8"/>
  <c r="AL19" i="8"/>
  <c r="AK18" i="8"/>
  <c r="AK19" i="8"/>
  <c r="AH18" i="8"/>
  <c r="AN18" i="8" s="1"/>
  <c r="AH19" i="8"/>
  <c r="AN19" i="8" s="1"/>
  <c r="Z39" i="13"/>
  <c r="AD21" i="9"/>
  <c r="E15" i="9" l="1"/>
  <c r="C16" i="9"/>
  <c r="E16" i="9" s="1"/>
  <c r="U18" i="9"/>
  <c r="N18" i="9"/>
  <c r="E8" i="9"/>
  <c r="C9" i="9"/>
  <c r="AM25" i="8"/>
  <c r="AH25" i="8"/>
  <c r="AN25" i="8" s="1"/>
  <c r="AL25" i="8"/>
  <c r="AK25" i="8"/>
  <c r="AH24" i="8"/>
  <c r="AN24" i="8" s="1"/>
  <c r="AL24" i="8"/>
  <c r="AK24" i="8"/>
  <c r="AM24" i="8"/>
  <c r="AH23" i="8"/>
  <c r="AN23" i="8" s="1"/>
  <c r="AN21" i="8"/>
  <c r="AK21" i="8"/>
  <c r="AM20" i="8"/>
  <c r="AH20" i="8"/>
  <c r="AN20" i="8" s="1"/>
  <c r="AL20" i="8"/>
  <c r="AM22" i="8"/>
  <c r="AL22" i="8"/>
  <c r="AK23" i="8"/>
  <c r="E27" i="13"/>
  <c r="C28" i="13"/>
  <c r="R36" i="13"/>
  <c r="AA18" i="9"/>
  <c r="M18" i="9"/>
  <c r="AB18" i="9"/>
  <c r="S36" i="13"/>
  <c r="AC5" i="13"/>
  <c r="E6" i="13"/>
  <c r="C7" i="13"/>
  <c r="AB5" i="13"/>
  <c r="AB6" i="13"/>
  <c r="AC6" i="13"/>
  <c r="Z6" i="13"/>
  <c r="Z5" i="13"/>
  <c r="E5" i="13"/>
  <c r="T18" i="9"/>
  <c r="AN22" i="8"/>
  <c r="AM21" i="8"/>
  <c r="AD39" i="13"/>
  <c r="AB39" i="13"/>
  <c r="Z41" i="13"/>
  <c r="AG18" i="9" l="1"/>
  <c r="AF18" i="9"/>
  <c r="AE18" i="9"/>
  <c r="C10" i="9"/>
  <c r="E9" i="9"/>
  <c r="C29" i="13"/>
  <c r="E28" i="13"/>
  <c r="AC36" i="13"/>
  <c r="Z36" i="13"/>
  <c r="E7" i="13"/>
  <c r="C8" i="13"/>
  <c r="AD18" i="9"/>
  <c r="AH18" i="9" s="1"/>
  <c r="AM17" i="8"/>
  <c r="AH17" i="8"/>
  <c r="AN17" i="8" s="1"/>
  <c r="AK17" i="8"/>
  <c r="AL16" i="8"/>
  <c r="C11" i="9" l="1"/>
  <c r="E10" i="9"/>
  <c r="AL17" i="8"/>
  <c r="AH16" i="8"/>
  <c r="AN16" i="8" s="1"/>
  <c r="AM16" i="8"/>
  <c r="E29" i="13"/>
  <c r="C30" i="13"/>
  <c r="E8" i="13"/>
  <c r="C9" i="13"/>
  <c r="AK16" i="8"/>
  <c r="C12" i="9" l="1"/>
  <c r="E12" i="9" s="1"/>
  <c r="E11" i="9"/>
  <c r="E30" i="13"/>
  <c r="C31" i="13"/>
  <c r="E9" i="13"/>
  <c r="C10" i="13"/>
  <c r="G47" i="13"/>
  <c r="AG21" i="9"/>
  <c r="AF21" i="9"/>
  <c r="AE21" i="9"/>
  <c r="G53" i="8"/>
  <c r="AF51" i="8"/>
  <c r="AF50" i="8"/>
  <c r="AF49" i="8"/>
  <c r="AF48" i="8"/>
  <c r="AF47" i="8"/>
  <c r="AF46" i="8"/>
  <c r="AF45" i="8"/>
  <c r="AF44" i="8"/>
  <c r="AF43" i="8"/>
  <c r="AF42" i="8"/>
  <c r="AB43" i="8"/>
  <c r="AB44" i="8"/>
  <c r="AB45" i="8"/>
  <c r="AB46" i="8"/>
  <c r="AB47" i="8"/>
  <c r="AB51" i="8"/>
  <c r="AB50" i="8"/>
  <c r="AB49" i="8"/>
  <c r="AA51" i="8"/>
  <c r="AA50" i="8"/>
  <c r="AA49" i="8"/>
  <c r="AA43" i="8"/>
  <c r="AA44" i="8"/>
  <c r="AA45" i="8"/>
  <c r="AA46" i="8"/>
  <c r="AA47" i="8"/>
  <c r="N51" i="8"/>
  <c r="N50" i="8"/>
  <c r="N49" i="8"/>
  <c r="N43" i="8"/>
  <c r="N44" i="8"/>
  <c r="N45" i="8"/>
  <c r="N46" i="8"/>
  <c r="N47" i="8"/>
  <c r="M44" i="8"/>
  <c r="M45" i="8"/>
  <c r="M46" i="8"/>
  <c r="M47" i="8"/>
  <c r="M48" i="8"/>
  <c r="M49" i="8"/>
  <c r="M50" i="8"/>
  <c r="M51" i="8"/>
  <c r="M43" i="8"/>
  <c r="AL42" i="8"/>
  <c r="AK42" i="8"/>
  <c r="I39" i="8"/>
  <c r="J39" i="8"/>
  <c r="K39" i="8"/>
  <c r="L39" i="8"/>
  <c r="P39" i="8"/>
  <c r="Q39" i="8"/>
  <c r="R39" i="8"/>
  <c r="S39" i="8"/>
  <c r="W39" i="8"/>
  <c r="X39" i="8"/>
  <c r="Y39" i="8"/>
  <c r="Z39" i="8"/>
  <c r="AD39" i="8"/>
  <c r="AE39" i="8"/>
  <c r="E31" i="13" l="1"/>
  <c r="C32" i="13"/>
  <c r="AH42" i="8"/>
  <c r="AN42" i="8" s="1"/>
  <c r="E10" i="13"/>
  <c r="C11" i="13"/>
  <c r="AM42" i="8"/>
  <c r="C33" i="13" l="1"/>
  <c r="E33" i="13" s="1"/>
  <c r="E32" i="13"/>
  <c r="E11" i="13"/>
  <c r="C14" i="13"/>
  <c r="AL15" i="8"/>
  <c r="AN44" i="8"/>
  <c r="AL43" i="8"/>
  <c r="AM43" i="8"/>
  <c r="AK44" i="8"/>
  <c r="AL44" i="8"/>
  <c r="AM44" i="8"/>
  <c r="AK45" i="8"/>
  <c r="AL45" i="8"/>
  <c r="AM45" i="8"/>
  <c r="AK46" i="8"/>
  <c r="AL46" i="8"/>
  <c r="AM46" i="8"/>
  <c r="AK47" i="8"/>
  <c r="AL47" i="8"/>
  <c r="AM47" i="8"/>
  <c r="AL48" i="8"/>
  <c r="AK49" i="8"/>
  <c r="AL49" i="8"/>
  <c r="AM49" i="8"/>
  <c r="AK50" i="8"/>
  <c r="AL50" i="8"/>
  <c r="AM50" i="8"/>
  <c r="AK51" i="8"/>
  <c r="AL51" i="8"/>
  <c r="AM51" i="8"/>
  <c r="AF23" i="9"/>
  <c r="AF24" i="9"/>
  <c r="AF25" i="9"/>
  <c r="AF26" i="9"/>
  <c r="AF27" i="9"/>
  <c r="AF28" i="9"/>
  <c r="AF29" i="9"/>
  <c r="AF30" i="9"/>
  <c r="AF22" i="9"/>
  <c r="AE22" i="9"/>
  <c r="AG22" i="9"/>
  <c r="AE23" i="9"/>
  <c r="AG23" i="9"/>
  <c r="AE24" i="9"/>
  <c r="AG24" i="9"/>
  <c r="AE25" i="9"/>
  <c r="AG25" i="9"/>
  <c r="AE26" i="9"/>
  <c r="AG26" i="9"/>
  <c r="AG27" i="9"/>
  <c r="AE28" i="9"/>
  <c r="AG28" i="9"/>
  <c r="AE29" i="9"/>
  <c r="AG29" i="9"/>
  <c r="AE30" i="9"/>
  <c r="AG30" i="9"/>
  <c r="AD40" i="13"/>
  <c r="S40" i="13"/>
  <c r="R40" i="13"/>
  <c r="L40" i="13"/>
  <c r="K40" i="13"/>
  <c r="X48" i="13"/>
  <c r="W48" i="13"/>
  <c r="S48" i="13"/>
  <c r="R48" i="13"/>
  <c r="L48" i="13"/>
  <c r="K48" i="13"/>
  <c r="AD47" i="13"/>
  <c r="S47" i="13"/>
  <c r="R47" i="13"/>
  <c r="J47" i="13"/>
  <c r="I47" i="13"/>
  <c r="H47" i="13"/>
  <c r="AD46" i="13"/>
  <c r="AC46" i="13"/>
  <c r="AB46" i="13"/>
  <c r="Z46" i="13"/>
  <c r="AD45" i="13"/>
  <c r="S45" i="13"/>
  <c r="R45" i="13"/>
  <c r="L45" i="13"/>
  <c r="K45" i="13"/>
  <c r="AD44" i="13"/>
  <c r="S44" i="13"/>
  <c r="R44" i="13"/>
  <c r="L44" i="13"/>
  <c r="K44" i="13"/>
  <c r="AD43" i="13"/>
  <c r="AC43" i="13"/>
  <c r="AB43" i="13"/>
  <c r="Z43" i="13"/>
  <c r="S42" i="13"/>
  <c r="R42" i="13"/>
  <c r="Z42" i="13" s="1"/>
  <c r="J35" i="13"/>
  <c r="H35" i="13"/>
  <c r="AL53" i="8" l="1"/>
  <c r="C15" i="13"/>
  <c r="E14" i="13"/>
  <c r="H36" i="13"/>
  <c r="I36" i="13"/>
  <c r="J36" i="13"/>
  <c r="Z40" i="13"/>
  <c r="AC47" i="13"/>
  <c r="AK15" i="8"/>
  <c r="AM15" i="8"/>
  <c r="AC40" i="13"/>
  <c r="AB45" i="13"/>
  <c r="AC44" i="13"/>
  <c r="AB48" i="13"/>
  <c r="AB40" i="13"/>
  <c r="L47" i="13"/>
  <c r="AH15" i="8"/>
  <c r="AN15" i="8" s="1"/>
  <c r="Z48" i="13"/>
  <c r="Z44" i="13"/>
  <c r="AD48" i="13"/>
  <c r="L36" i="13"/>
  <c r="Z45" i="13"/>
  <c r="AC45" i="13"/>
  <c r="AB44" i="13"/>
  <c r="K35" i="13"/>
  <c r="K36" i="13" s="1"/>
  <c r="K47" i="13"/>
  <c r="Z47" i="13" s="1"/>
  <c r="AC48" i="13"/>
  <c r="AB36" i="13" l="1"/>
  <c r="C16" i="13"/>
  <c r="E15" i="13"/>
  <c r="AB47" i="13"/>
  <c r="E16" i="13" l="1"/>
  <c r="C17" i="13"/>
  <c r="D25" i="12"/>
  <c r="D26" i="12" s="1"/>
  <c r="D27" i="12" s="1"/>
  <c r="D28" i="12" s="1"/>
  <c r="D29" i="12" s="1"/>
  <c r="D30" i="12" s="1"/>
  <c r="D31" i="12" s="1"/>
  <c r="D32" i="12" s="1"/>
  <c r="D33" i="12" s="1"/>
  <c r="D34" i="12" s="1"/>
  <c r="D35" i="12" s="1"/>
  <c r="B25" i="12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D6" i="12"/>
  <c r="D7" i="12" s="1"/>
  <c r="D8" i="12" s="1"/>
  <c r="D9" i="12" s="1"/>
  <c r="D10" i="12" s="1"/>
  <c r="D11" i="12" s="1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B6" i="12"/>
  <c r="B7" i="12" s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A6" i="12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BB1" i="12"/>
  <c r="AP1" i="12"/>
  <c r="AD1" i="12"/>
  <c r="R1" i="12"/>
  <c r="AP10" i="11"/>
  <c r="AP11" i="11" s="1"/>
  <c r="AP12" i="11" s="1"/>
  <c r="AP13" i="11" s="1"/>
  <c r="AP14" i="11" s="1"/>
  <c r="AP15" i="11" s="1"/>
  <c r="AP16" i="11" s="1"/>
  <c r="AL9" i="11"/>
  <c r="AL10" i="11" s="1"/>
  <c r="AL11" i="11" s="1"/>
  <c r="AL12" i="11" s="1"/>
  <c r="AL13" i="11" s="1"/>
  <c r="AL14" i="11" s="1"/>
  <c r="AU7" i="11"/>
  <c r="AU8" i="11" s="1"/>
  <c r="AU9" i="11" s="1"/>
  <c r="AU10" i="11" s="1"/>
  <c r="AU11" i="11" s="1"/>
  <c r="AU12" i="11" s="1"/>
  <c r="AU13" i="11" s="1"/>
  <c r="AU14" i="11" s="1"/>
  <c r="AU15" i="11" s="1"/>
  <c r="AU16" i="11" s="1"/>
  <c r="AU17" i="11" s="1"/>
  <c r="AP7" i="11"/>
  <c r="AK7" i="11"/>
  <c r="AK8" i="11" s="1"/>
  <c r="AK9" i="11" s="1"/>
  <c r="AK10" i="11" s="1"/>
  <c r="AK11" i="11" s="1"/>
  <c r="AK12" i="11" s="1"/>
  <c r="AK13" i="11" s="1"/>
  <c r="AK14" i="11" s="1"/>
  <c r="AK15" i="11" s="1"/>
  <c r="AK16" i="11" s="1"/>
  <c r="AK5" i="11"/>
  <c r="D5" i="11"/>
  <c r="D6" i="11" s="1"/>
  <c r="D7" i="11" s="1"/>
  <c r="D8" i="11" s="1"/>
  <c r="D9" i="11" s="1"/>
  <c r="D10" i="11" s="1"/>
  <c r="D11" i="11" s="1"/>
  <c r="D12" i="11" s="1"/>
  <c r="D13" i="11" s="1"/>
  <c r="D14" i="11" s="1"/>
  <c r="D15" i="11" s="1"/>
  <c r="D16" i="11" s="1"/>
  <c r="D17" i="11" s="1"/>
  <c r="D18" i="11" s="1"/>
  <c r="D19" i="11" s="1"/>
  <c r="D20" i="11" s="1"/>
  <c r="B5" i="11"/>
  <c r="B6" i="11" s="1"/>
  <c r="B7" i="11" s="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BA1" i="11"/>
  <c r="AO1" i="11"/>
  <c r="AC1" i="11"/>
  <c r="Q1" i="11"/>
  <c r="AN15" i="10"/>
  <c r="AN14" i="10"/>
  <c r="AM14" i="10"/>
  <c r="AM15" i="10" s="1"/>
  <c r="AM16" i="10" s="1"/>
  <c r="B9" i="10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D8" i="10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B8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B5" i="10"/>
  <c r="AU1" i="10"/>
  <c r="AE1" i="10"/>
  <c r="S1" i="10"/>
  <c r="E17" i="13" l="1"/>
  <c r="C18" i="13"/>
  <c r="AD22" i="9"/>
  <c r="AD23" i="9"/>
  <c r="AH23" i="9" s="1"/>
  <c r="AD24" i="9"/>
  <c r="AH24" i="9" s="1"/>
  <c r="E18" i="13" l="1"/>
  <c r="C19" i="13"/>
  <c r="AH22" i="9"/>
  <c r="AD30" i="9"/>
  <c r="AH30" i="9" s="1"/>
  <c r="AD29" i="9"/>
  <c r="AH29" i="9" s="1"/>
  <c r="AD28" i="9"/>
  <c r="AH28" i="9" s="1"/>
  <c r="N27" i="9"/>
  <c r="M27" i="9"/>
  <c r="AD26" i="9"/>
  <c r="AH26" i="9" s="1"/>
  <c r="AD25" i="9"/>
  <c r="AH25" i="9" s="1"/>
  <c r="E19" i="13" l="1"/>
  <c r="C20" i="13"/>
  <c r="AE27" i="9"/>
  <c r="AD27" i="9"/>
  <c r="E20" i="13" l="1"/>
  <c r="C21" i="13"/>
  <c r="AH27" i="9"/>
  <c r="E21" i="13" l="1"/>
  <c r="C22" i="13"/>
  <c r="AK43" i="8"/>
  <c r="AH43" i="8"/>
  <c r="AF7" i="8"/>
  <c r="M7" i="8"/>
  <c r="M8" i="8"/>
  <c r="I53" i="8"/>
  <c r="J53" i="8"/>
  <c r="K53" i="8"/>
  <c r="L53" i="8"/>
  <c r="P53" i="8"/>
  <c r="Q53" i="8"/>
  <c r="R53" i="8"/>
  <c r="S53" i="8"/>
  <c r="T53" i="8"/>
  <c r="U53" i="8"/>
  <c r="W53" i="8"/>
  <c r="X53" i="8"/>
  <c r="Y53" i="8"/>
  <c r="Z53" i="8"/>
  <c r="AD53" i="8"/>
  <c r="AE53" i="8"/>
  <c r="AF53" i="8"/>
  <c r="AH45" i="8"/>
  <c r="E22" i="13" l="1"/>
  <c r="C23" i="13"/>
  <c r="E23" i="13" s="1"/>
  <c r="AN45" i="8"/>
  <c r="AN43" i="8"/>
  <c r="AH7" i="8"/>
  <c r="AN7" i="8" s="1"/>
  <c r="AH46" i="8" l="1"/>
  <c r="AH47" i="8"/>
  <c r="AN47" i="8" s="1"/>
  <c r="AH49" i="8"/>
  <c r="AN49" i="8" s="1"/>
  <c r="AH50" i="8"/>
  <c r="AN50" i="8" s="1"/>
  <c r="AH51" i="8"/>
  <c r="AN51" i="8" s="1"/>
  <c r="AN46" i="8" l="1"/>
  <c r="C6" i="8"/>
  <c r="C7" i="8" s="1"/>
  <c r="C8" i="8" s="1"/>
  <c r="AF6" i="8"/>
  <c r="AA6" i="8"/>
  <c r="M6" i="8"/>
  <c r="AF8" i="8"/>
  <c r="AA8" i="8"/>
  <c r="T8" i="8"/>
  <c r="AF5" i="8"/>
  <c r="AA5" i="8"/>
  <c r="T5" i="8"/>
  <c r="M5" i="8"/>
  <c r="AB6" i="8"/>
  <c r="AB8" i="8"/>
  <c r="AM13" i="8"/>
  <c r="AM14" i="8"/>
  <c r="U6" i="8"/>
  <c r="AL6" i="8" s="1"/>
  <c r="U8" i="8"/>
  <c r="AL13" i="8"/>
  <c r="AL14" i="8"/>
  <c r="N6" i="8"/>
  <c r="N8" i="8"/>
  <c r="AK8" i="8" s="1"/>
  <c r="AK14" i="8"/>
  <c r="AB48" i="8"/>
  <c r="AA48" i="8"/>
  <c r="AA53" i="8" s="1"/>
  <c r="N48" i="8"/>
  <c r="M53" i="8"/>
  <c r="E5" i="8"/>
  <c r="N5" i="8"/>
  <c r="U5" i="8"/>
  <c r="AB5" i="8"/>
  <c r="AM8" i="8" l="1"/>
  <c r="AL8" i="8"/>
  <c r="T39" i="8"/>
  <c r="AB53" i="8"/>
  <c r="AM48" i="8"/>
  <c r="AM53" i="8" s="1"/>
  <c r="N39" i="8"/>
  <c r="U39" i="8"/>
  <c r="N53" i="8"/>
  <c r="AK48" i="8"/>
  <c r="AK53" i="8" s="1"/>
  <c r="M39" i="8"/>
  <c r="AA39" i="8"/>
  <c r="AF39" i="8"/>
  <c r="AB39" i="8"/>
  <c r="AK6" i="8"/>
  <c r="AK5" i="8"/>
  <c r="AL5" i="8"/>
  <c r="AM7" i="8"/>
  <c r="AL7" i="8"/>
  <c r="AM5" i="8"/>
  <c r="AK7" i="8"/>
  <c r="AM6" i="8"/>
  <c r="AH48" i="8"/>
  <c r="E6" i="8"/>
  <c r="AH8" i="8"/>
  <c r="AN8" i="8" s="1"/>
  <c r="AH5" i="8"/>
  <c r="AN5" i="8" s="1"/>
  <c r="AH14" i="8"/>
  <c r="AN14" i="8" s="1"/>
  <c r="AH6" i="8"/>
  <c r="AN6" i="8" s="1"/>
  <c r="AH13" i="8"/>
  <c r="AN13" i="8" s="1"/>
  <c r="E8" i="8"/>
  <c r="C13" i="8"/>
  <c r="E7" i="8"/>
  <c r="AL39" i="8" l="1"/>
  <c r="AN48" i="8"/>
  <c r="AH53" i="8"/>
  <c r="AN53" i="8" s="1"/>
  <c r="AK39" i="8"/>
  <c r="AM39" i="8"/>
  <c r="AH39" i="8"/>
  <c r="AN39" i="8" s="1"/>
  <c r="E13" i="8"/>
  <c r="C14" i="8"/>
  <c r="C15" i="8" s="1"/>
  <c r="C16" i="8" s="1"/>
  <c r="C17" i="8" l="1"/>
  <c r="E16" i="8"/>
  <c r="E15" i="8"/>
  <c r="E14" i="8"/>
  <c r="C18" i="8" l="1"/>
  <c r="E17" i="8"/>
  <c r="C19" i="8" l="1"/>
  <c r="E18" i="8"/>
  <c r="C20" i="8" l="1"/>
  <c r="E19" i="8"/>
  <c r="C21" i="8" l="1"/>
  <c r="E20" i="8"/>
  <c r="C22" i="8" l="1"/>
  <c r="E21" i="8"/>
  <c r="E22" i="8" l="1"/>
  <c r="C23" i="8"/>
  <c r="E23" i="8" l="1"/>
  <c r="C24" i="8"/>
  <c r="C25" i="8" l="1"/>
  <c r="E24" i="8"/>
  <c r="C26" i="8" l="1"/>
  <c r="E25" i="8"/>
  <c r="C27" i="8" l="1"/>
  <c r="E26" i="8"/>
  <c r="C28" i="8" l="1"/>
  <c r="E27" i="8"/>
  <c r="E28" i="8" l="1"/>
  <c r="C29" i="8"/>
  <c r="E29" i="8" l="1"/>
  <c r="C30" i="8"/>
  <c r="E30" i="8" l="1"/>
  <c r="C31" i="8"/>
  <c r="E31" i="8" l="1"/>
  <c r="C32" i="8"/>
  <c r="C33" i="8" l="1"/>
  <c r="E32" i="8"/>
  <c r="C34" i="8" l="1"/>
  <c r="E33" i="8"/>
  <c r="C35" i="8" l="1"/>
  <c r="E34" i="8"/>
  <c r="C36" i="8" l="1"/>
  <c r="E35" i="8"/>
  <c r="E36" i="8" l="1"/>
  <c r="C37" i="8"/>
  <c r="E37" i="8" s="1"/>
</calcChain>
</file>

<file path=xl/sharedStrings.xml><?xml version="1.0" encoding="utf-8"?>
<sst xmlns="http://schemas.openxmlformats.org/spreadsheetml/2006/main" count="780" uniqueCount="212">
  <si>
    <t>Information page for enclosed trapping summaries</t>
  </si>
  <si>
    <t>General Information</t>
  </si>
  <si>
    <t>1.  All data are preliminary, are subject to revision, and should be cited as such.</t>
  </si>
  <si>
    <t>3.  Fish trapped at the weirs are a sub-sample of the population.  These fish are tagged for the purpose of estimating the population size using what is known as</t>
  </si>
  <si>
    <t xml:space="preserve">     a "mark and recapture" estimator.  Population estimates are formulated at the end of each run year.</t>
  </si>
  <si>
    <t>4.  Trinity River Hatchery totals are actual counts reflective of all fish which have entered and been processed at the facility.</t>
  </si>
  <si>
    <t xml:space="preserve">5.  Tags placed on fish trapped at the weirs are used for population estimates and angler harvest estimates.    </t>
  </si>
  <si>
    <t>6.  Fishing is not allowed within 750 feet of the weirs which are marked with signs at the upstream and downstream ends of the closure.</t>
  </si>
  <si>
    <t xml:space="preserve">7.  Fin clip totals (AD and RM) at the weirs and hatchery are used to estimate the hatchery contributions to each run.  Currently, 100% of the steelhead (AD clip) </t>
  </si>
  <si>
    <t xml:space="preserve">     and Coho Salmon (AD clip or RM clip) are marked at the hatchery prior to release as juveniles. Chinook Salmon (AD clip) are marked at a rate of approximately 25% prior to release.</t>
  </si>
  <si>
    <t>8.  Weir installation and removal dates are variable from year to year and are affected by river flow and funding levels.</t>
  </si>
  <si>
    <t>9.  Previous year totals are not always for the same time periods and should not be used for absolute comparisons, note installation date notes for each site.</t>
  </si>
  <si>
    <t>10.  Adult and grilse (jack) counts are based on provisional cut-off sizes.  The actual age composition of the run is determined post season.</t>
  </si>
  <si>
    <t xml:space="preserve">1.  Junction City weir is designed to capture/estimate the population of spring Chinook Salmon and is typically operated from June or early July (flow dependant) </t>
  </si>
  <si>
    <t xml:space="preserve">2.  Fall Chinook and Coho Salmon, steelhead and brown trout are also captured at Junction City weir.  We do not attempt make population estimates for these </t>
  </si>
  <si>
    <t xml:space="preserve">    species at Junction City weir. </t>
  </si>
  <si>
    <t>4. Not all non-target species are marked in each year.</t>
  </si>
  <si>
    <t>Trinity River Hatchery</t>
  </si>
  <si>
    <t>1.  Hatchery summaries are not always posted on a weekly basis due to the large amount of data collection and entry.</t>
  </si>
  <si>
    <t>2.  All hatchery totals are complete counts of what has been processed at the facility.</t>
  </si>
  <si>
    <t>3.  Hatchery totals do not include fish which are being held in on-site ponds for ripening and future spawning.</t>
  </si>
  <si>
    <t>4.  There is a break in spawning operations, usually in October, to facilitate separation of spring- and fall-run Chinook Salmon.</t>
  </si>
  <si>
    <t>5.  The hatchery serves as our main recovery point for fish tagged at the two weirs.</t>
  </si>
  <si>
    <r>
      <t xml:space="preserve">Junction City Weir trapping summary for the 2026 season. 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 xml:space="preserve"> </t>
    </r>
  </si>
  <si>
    <t xml:space="preserve"> </t>
  </si>
  <si>
    <t>Chinook</t>
  </si>
  <si>
    <t>Coho</t>
  </si>
  <si>
    <t>Steelhead</t>
  </si>
  <si>
    <t>Brown trout</t>
  </si>
  <si>
    <t>Julian</t>
  </si>
  <si>
    <t>Trap</t>
  </si>
  <si>
    <r>
      <t xml:space="preserve">Grilse </t>
    </r>
    <r>
      <rPr>
        <b/>
        <vertAlign val="superscript"/>
        <sz val="10"/>
        <rFont val="Arial"/>
        <family val="2"/>
      </rPr>
      <t>2</t>
    </r>
  </si>
  <si>
    <r>
      <t>Adults</t>
    </r>
    <r>
      <rPr>
        <b/>
        <vertAlign val="superscript"/>
        <sz val="10"/>
        <rFont val="Arial"/>
        <family val="2"/>
      </rPr>
      <t xml:space="preserve"> </t>
    </r>
  </si>
  <si>
    <t>Combined</t>
  </si>
  <si>
    <t>Adults</t>
  </si>
  <si>
    <r>
      <t xml:space="preserve">1/2 lbers </t>
    </r>
    <r>
      <rPr>
        <b/>
        <vertAlign val="superscript"/>
        <sz val="10"/>
        <rFont val="Arial"/>
        <family val="2"/>
      </rPr>
      <t>2</t>
    </r>
  </si>
  <si>
    <t>HATCHERY ORIGIN</t>
  </si>
  <si>
    <t>Average/Trapday</t>
  </si>
  <si>
    <t>week</t>
  </si>
  <si>
    <t>Inclusive dates (2026)</t>
  </si>
  <si>
    <t>days</t>
  </si>
  <si>
    <t>Total</t>
  </si>
  <si>
    <r>
      <t xml:space="preserve">Ads </t>
    </r>
    <r>
      <rPr>
        <b/>
        <vertAlign val="superscript"/>
        <sz val="10"/>
        <rFont val="Arial"/>
        <family val="2"/>
      </rPr>
      <t xml:space="preserve">3 </t>
    </r>
  </si>
  <si>
    <r>
      <t xml:space="preserve">Ads </t>
    </r>
    <r>
      <rPr>
        <b/>
        <vertAlign val="superscript"/>
        <sz val="10"/>
        <rFont val="Arial"/>
        <family val="2"/>
      </rPr>
      <t>3</t>
    </r>
  </si>
  <si>
    <t>GT</t>
  </si>
  <si>
    <t>JW</t>
  </si>
  <si>
    <t>KS % clip</t>
  </si>
  <si>
    <t>CO % clip</t>
  </si>
  <si>
    <t>SHD % clip</t>
  </si>
  <si>
    <t xml:space="preserve"> ----</t>
  </si>
  <si>
    <t>-</t>
  </si>
  <si>
    <t>2026 Season to Date:</t>
  </si>
  <si>
    <r>
      <t>2025 Season Totals</t>
    </r>
    <r>
      <rPr>
        <b/>
        <vertAlign val="superscript"/>
        <sz val="10"/>
        <rFont val="Arial"/>
        <family val="2"/>
      </rPr>
      <t>4,6,7</t>
    </r>
    <r>
      <rPr>
        <b/>
        <sz val="10"/>
        <rFont val="Arial"/>
        <family val="2"/>
      </rPr>
      <t>:</t>
    </r>
  </si>
  <si>
    <r>
      <t>2024 Season Totals</t>
    </r>
    <r>
      <rPr>
        <b/>
        <vertAlign val="superscript"/>
        <sz val="10"/>
        <rFont val="Arial"/>
        <family val="2"/>
      </rPr>
      <t>4,5,6</t>
    </r>
    <r>
      <rPr>
        <b/>
        <sz val="10"/>
        <rFont val="Arial"/>
        <family val="2"/>
      </rPr>
      <t>:</t>
    </r>
  </si>
  <si>
    <r>
      <t>2023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</si>
  <si>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2022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</si>
  <si>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2021 Season Totals</t>
    </r>
    <r>
      <rPr>
        <b/>
        <vertAlign val="superscript"/>
        <sz val="10"/>
        <rFont val="Arial"/>
        <family val="2"/>
      </rPr>
      <t>4,5</t>
    </r>
    <r>
      <rPr>
        <b/>
        <sz val="10"/>
        <rFont val="Arial"/>
        <family val="2"/>
      </rPr>
      <t>:</t>
    </r>
  </si>
  <si>
    <r>
      <t>2020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</si>
  <si>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2019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</si>
  <si>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2018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</si>
  <si>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2017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</si>
  <si>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2016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</si>
  <si>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r>
      <t>2015 Season Totals</t>
    </r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>:</t>
    </r>
  </si>
  <si>
    <t>Mean longer season (post 2020)</t>
  </si>
  <si>
    <t>Mean shorter season (pre 2021)</t>
  </si>
  <si>
    <t>Notes:</t>
  </si>
  <si>
    <t>1/  Summary based on real time unedited data.  Not to be used for analysis.</t>
  </si>
  <si>
    <t>2/  Preliminarily we use a minimum adult size of 55 cm Fork Length (FL) for both Chinook and Coho Salmon.  Steelhead &lt;42 cm FL are considered half-pounders.</t>
  </si>
  <si>
    <t>3/  Ads denote adipose fin-clipped fish. Clip counts are a subset of the total shown.</t>
  </si>
  <si>
    <t>4/ Totals are for entire season. Historical tab includes cumulative totals by julian week</t>
  </si>
  <si>
    <t>5/  BY 2019 Chinook were not fin-clipped.</t>
  </si>
  <si>
    <t>6/ Preliminarily we use a mimimum adult size of 55 cm Fork Length (FL) for Chinook in the Season Totals for 2024/2025 until the analysis has been finalized</t>
  </si>
  <si>
    <t>7/ Results are preliminary pending final QA/QC</t>
  </si>
  <si>
    <r>
      <t>1/2 lbers</t>
    </r>
    <r>
      <rPr>
        <b/>
        <vertAlign val="superscript"/>
        <sz val="10"/>
        <rFont val="Arial"/>
        <family val="2"/>
      </rPr>
      <t xml:space="preserve"> 2</t>
    </r>
  </si>
  <si>
    <t>% clip KS</t>
  </si>
  <si>
    <t>% clip CO</t>
  </si>
  <si>
    <t>% clip SH</t>
  </si>
  <si>
    <t>avg /trpdy</t>
  </si>
  <si>
    <r>
      <t xml:space="preserve">2025 Season Totals </t>
    </r>
    <r>
      <rPr>
        <b/>
        <vertAlign val="superscript"/>
        <sz val="10"/>
        <rFont val="Arial"/>
        <family val="2"/>
      </rPr>
      <t>4,6,7</t>
    </r>
    <r>
      <rPr>
        <b/>
        <sz val="10"/>
        <rFont val="Arial"/>
        <family val="2"/>
      </rPr>
      <t>:</t>
    </r>
  </si>
  <si>
    <r>
      <t xml:space="preserve">2024 Season Totals </t>
    </r>
    <r>
      <rPr>
        <b/>
        <vertAlign val="superscript"/>
        <sz val="10"/>
        <rFont val="Arial"/>
        <family val="2"/>
      </rPr>
      <t>4,5,6:</t>
    </r>
  </si>
  <si>
    <r>
      <t xml:space="preserve">2023 Season Totals </t>
    </r>
    <r>
      <rPr>
        <b/>
        <vertAlign val="superscript"/>
        <sz val="10"/>
        <rFont val="Arial"/>
        <family val="2"/>
      </rPr>
      <t>4,5:</t>
    </r>
  </si>
  <si>
    <t>Mean:</t>
  </si>
  <si>
    <t>2/ Preliminarily we use a minimum adult size of 55 cm Fork Length (FL) for both Chinook and Coho salmon.  Steelhead &lt;42 cm FL are considered half-pounders.</t>
  </si>
  <si>
    <t xml:space="preserve">4/ Totals are for entire season, but you can check out cumulative to the week on historical tabs for each site. </t>
  </si>
  <si>
    <t>5/ NOTE! BY 2019 Chinook were not fin-clipped.</t>
  </si>
  <si>
    <t>2026/27 Trinity River Hatchery trapping summary</t>
  </si>
  <si>
    <t xml:space="preserve">Adults </t>
  </si>
  <si>
    <t>Halfpounders</t>
  </si>
  <si>
    <t>Grand</t>
  </si>
  <si>
    <t>KS clips</t>
  </si>
  <si>
    <t>CO clips</t>
  </si>
  <si>
    <t>SH clips</t>
  </si>
  <si>
    <r>
      <t>Ads</t>
    </r>
    <r>
      <rPr>
        <b/>
        <vertAlign val="superscript"/>
        <sz val="10"/>
        <rFont val="Arial"/>
        <family val="2"/>
      </rPr>
      <t>3</t>
    </r>
  </si>
  <si>
    <t>2026 Spring Chinook subtotal:</t>
  </si>
  <si>
    <t>2026 Fall Chinook subtotal:</t>
  </si>
  <si>
    <t>2026 Season Totals:</t>
  </si>
  <si>
    <r>
      <t>2025 Season Totals</t>
    </r>
    <r>
      <rPr>
        <b/>
        <vertAlign val="superscript"/>
        <sz val="10"/>
        <rFont val="Arial"/>
        <family val="2"/>
      </rPr>
      <t>4,5,7,8</t>
    </r>
    <r>
      <rPr>
        <b/>
        <sz val="10"/>
        <rFont val="Arial"/>
        <family val="2"/>
      </rPr>
      <t>:</t>
    </r>
  </si>
  <si>
    <r>
      <t>2024 Season Totals</t>
    </r>
    <r>
      <rPr>
        <b/>
        <vertAlign val="superscript"/>
        <sz val="10"/>
        <rFont val="Arial"/>
        <family val="2"/>
      </rPr>
      <t>5,6,7</t>
    </r>
    <r>
      <rPr>
        <b/>
        <sz val="10"/>
        <rFont val="Arial"/>
        <family val="2"/>
      </rPr>
      <t>:</t>
    </r>
  </si>
  <si>
    <r>
      <t>2023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</si>
  <si>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2022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</si>
  <si>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2021 Season Totals</t>
    </r>
    <r>
      <rPr>
        <b/>
        <vertAlign val="superscript"/>
        <sz val="10"/>
        <rFont val="Arial"/>
        <family val="2"/>
      </rPr>
      <t>5,6</t>
    </r>
    <r>
      <rPr>
        <b/>
        <sz val="10"/>
        <rFont val="Arial"/>
        <family val="2"/>
      </rPr>
      <t>:</t>
    </r>
  </si>
  <si>
    <r>
      <t>2020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</si>
  <si>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2019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</si>
  <si>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2018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</si>
  <si>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2017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</si>
  <si>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2016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</si>
  <si>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r>
      <t>2015 Season Totals</t>
    </r>
    <r>
      <rPr>
        <b/>
        <vertAlign val="superscript"/>
        <sz val="10"/>
        <rFont val="Arial"/>
        <family val="2"/>
      </rPr>
      <t>5</t>
    </r>
    <r>
      <rPr>
        <b/>
        <sz val="10"/>
        <rFont val="Arial"/>
        <family val="2"/>
      </rPr>
      <t>:</t>
    </r>
  </si>
  <si>
    <t>1/ Summary based on real time unedited data.  Not to be used for analysis.</t>
  </si>
  <si>
    <r>
      <t xml:space="preserve">4/  </t>
    </r>
    <r>
      <rPr>
        <b/>
        <sz val="10"/>
        <rFont val="Arial"/>
        <family val="2"/>
      </rPr>
      <t>Totals reflect only the numbers of fish which have been processed; fish held for ripening are not included in totals shown.</t>
    </r>
  </si>
  <si>
    <t xml:space="preserve">5/ Totals are for entire season </t>
  </si>
  <si>
    <t>6/ NOTE! BY 2019 Chinook were not fin-clipped.</t>
  </si>
  <si>
    <t>7/ Preliminarily we use a mimimum adult size of 55 cm Fork Length (FL) for Chinook in the Season Totals for 2024/2025 until the analysis has been finalized</t>
  </si>
  <si>
    <t>8/ Results are preliminary pending final QA/QC</t>
  </si>
  <si>
    <t>Junction City weir, cumulative weekly trapping totals, 2004-2025</t>
  </si>
  <si>
    <t>Junction City weir, cumulative weekly trapping totals, 2004-2025.</t>
  </si>
  <si>
    <t>Trapping year</t>
  </si>
  <si>
    <t>Inclusive dates (2025)</t>
  </si>
  <si>
    <t>Brown T.</t>
  </si>
  <si>
    <t>Brown T</t>
  </si>
  <si>
    <t>Browns</t>
  </si>
  <si>
    <t>--</t>
  </si>
  <si>
    <t xml:space="preserve"> -----</t>
  </si>
  <si>
    <t>JCW removed 08/18/15 for Boat</t>
  </si>
  <si>
    <t>Dance flows, then remained</t>
  </si>
  <si>
    <t>out due to Fall agumentation</t>
  </si>
  <si>
    <t>flows to cool lower Klamath</t>
  </si>
  <si>
    <t>blown out for season</t>
  </si>
  <si>
    <t xml:space="preserve">Note: Big storm blew in and </t>
  </si>
  <si>
    <t xml:space="preserve">sampling was over for the year </t>
  </si>
  <si>
    <t xml:space="preserve">  </t>
  </si>
  <si>
    <t>on Oct 12, 2016</t>
  </si>
  <si>
    <t>Season totals in bold</t>
  </si>
  <si>
    <t>RECOVERY YEAR</t>
  </si>
  <si>
    <t>Spring-run</t>
  </si>
  <si>
    <r>
      <t>3553</t>
    </r>
    <r>
      <rPr>
        <b/>
        <vertAlign val="superscript"/>
        <sz val="10"/>
        <rFont val="Arial"/>
        <family val="2"/>
      </rPr>
      <t>b</t>
    </r>
  </si>
  <si>
    <r>
      <t>1,379</t>
    </r>
    <r>
      <rPr>
        <b/>
        <vertAlign val="superscript"/>
        <sz val="10"/>
        <rFont val="Arial"/>
        <family val="2"/>
      </rPr>
      <t>b</t>
    </r>
  </si>
  <si>
    <r>
      <t>2,908</t>
    </r>
    <r>
      <rPr>
        <b/>
        <vertAlign val="superscript"/>
        <sz val="10"/>
        <rFont val="Arial"/>
        <family val="2"/>
      </rPr>
      <t>b</t>
    </r>
  </si>
  <si>
    <r>
      <t>2,005</t>
    </r>
    <r>
      <rPr>
        <b/>
        <vertAlign val="superscript"/>
        <sz val="10"/>
        <rFont val="Arial"/>
        <family val="2"/>
      </rPr>
      <t>b</t>
    </r>
  </si>
  <si>
    <r>
      <t>4,158</t>
    </r>
    <r>
      <rPr>
        <b/>
        <vertAlign val="superscript"/>
        <sz val="10"/>
        <rFont val="Arial"/>
        <family val="2"/>
      </rPr>
      <t>b</t>
    </r>
  </si>
  <si>
    <r>
      <t>1,988</t>
    </r>
    <r>
      <rPr>
        <b/>
        <vertAlign val="superscript"/>
        <sz val="10"/>
        <rFont val="Arial"/>
        <family val="2"/>
      </rPr>
      <t>b</t>
    </r>
  </si>
  <si>
    <r>
      <t>2,107</t>
    </r>
    <r>
      <rPr>
        <b/>
        <vertAlign val="superscript"/>
        <sz val="10"/>
        <rFont val="Arial"/>
        <family val="2"/>
      </rPr>
      <t>b</t>
    </r>
  </si>
  <si>
    <t>Ladder closed for annual spawning break</t>
  </si>
  <si>
    <r>
      <t>4,478</t>
    </r>
    <r>
      <rPr>
        <b/>
        <vertAlign val="superscript"/>
        <sz val="10"/>
        <rFont val="Arial"/>
        <family val="2"/>
      </rPr>
      <t>b</t>
    </r>
  </si>
  <si>
    <r>
      <t xml:space="preserve">1,260 </t>
    </r>
    <r>
      <rPr>
        <b/>
        <vertAlign val="superscript"/>
        <sz val="10"/>
        <rFont val="Arial"/>
        <family val="2"/>
      </rPr>
      <t>b</t>
    </r>
  </si>
  <si>
    <r>
      <t>1682</t>
    </r>
    <r>
      <rPr>
        <b/>
        <vertAlign val="superscript"/>
        <sz val="10"/>
        <rFont val="Arial"/>
        <family val="2"/>
      </rPr>
      <t>b</t>
    </r>
  </si>
  <si>
    <r>
      <t>7264</t>
    </r>
    <r>
      <rPr>
        <b/>
        <vertAlign val="superscript"/>
        <sz val="10"/>
        <rFont val="Arial"/>
        <family val="2"/>
      </rPr>
      <t>b</t>
    </r>
  </si>
  <si>
    <t>Fall-run</t>
  </si>
  <si>
    <t>---</t>
  </si>
  <si>
    <t>Fall run</t>
  </si>
  <si>
    <t>Annual spawning break</t>
  </si>
  <si>
    <t>Annual Spawning break</t>
  </si>
  <si>
    <r>
      <t>7667</t>
    </r>
    <r>
      <rPr>
        <b/>
        <vertAlign val="superscript"/>
        <sz val="10"/>
        <rFont val="Arial"/>
        <family val="2"/>
      </rPr>
      <t>c</t>
    </r>
  </si>
  <si>
    <r>
      <t>7,196</t>
    </r>
    <r>
      <rPr>
        <b/>
        <vertAlign val="superscript"/>
        <sz val="10"/>
        <rFont val="Arial"/>
        <family val="2"/>
      </rPr>
      <t>c</t>
    </r>
  </si>
  <si>
    <r>
      <t>3,353</t>
    </r>
    <r>
      <rPr>
        <b/>
        <vertAlign val="superscript"/>
        <sz val="10"/>
        <rFont val="Arial"/>
        <family val="2"/>
      </rPr>
      <t>c</t>
    </r>
  </si>
  <si>
    <r>
      <t>5,632</t>
    </r>
    <r>
      <rPr>
        <b/>
        <vertAlign val="superscript"/>
        <sz val="10"/>
        <rFont val="Arial"/>
        <family val="2"/>
      </rPr>
      <t>c</t>
    </r>
  </si>
  <si>
    <r>
      <t>1,543</t>
    </r>
    <r>
      <rPr>
        <b/>
        <vertAlign val="superscript"/>
        <sz val="10"/>
        <rFont val="Arial"/>
        <family val="2"/>
      </rPr>
      <t>c</t>
    </r>
  </si>
  <si>
    <r>
      <t>1,586</t>
    </r>
    <r>
      <rPr>
        <b/>
        <vertAlign val="superscript"/>
        <sz val="10"/>
        <rFont val="Arial"/>
        <family val="2"/>
      </rPr>
      <t>c</t>
    </r>
  </si>
  <si>
    <r>
      <t>5,958</t>
    </r>
    <r>
      <rPr>
        <b/>
        <vertAlign val="superscript"/>
        <sz val="10"/>
        <rFont val="Arial"/>
        <family val="2"/>
      </rPr>
      <t>c</t>
    </r>
  </si>
  <si>
    <r>
      <t>7103</t>
    </r>
    <r>
      <rPr>
        <b/>
        <vertAlign val="superscript"/>
        <sz val="10"/>
        <rFont val="Arial"/>
        <family val="2"/>
      </rPr>
      <t>c</t>
    </r>
  </si>
  <si>
    <r>
      <t>4813</t>
    </r>
    <r>
      <rPr>
        <b/>
        <vertAlign val="superscript"/>
        <sz val="10"/>
        <rFont val="Arial"/>
        <family val="2"/>
      </rPr>
      <t>c</t>
    </r>
  </si>
  <si>
    <r>
      <t>4,930</t>
    </r>
    <r>
      <rPr>
        <b/>
        <vertAlign val="superscript"/>
        <sz val="10"/>
        <rFont val="Arial"/>
        <family val="2"/>
      </rPr>
      <t>c</t>
    </r>
  </si>
  <si>
    <r>
      <t>7,306</t>
    </r>
    <r>
      <rPr>
        <b/>
        <vertAlign val="superscript"/>
        <sz val="10"/>
        <rFont val="Arial"/>
        <family val="2"/>
      </rPr>
      <t>c</t>
    </r>
  </si>
  <si>
    <r>
      <t>3,610</t>
    </r>
    <r>
      <rPr>
        <b/>
        <vertAlign val="superscript"/>
        <sz val="10"/>
        <rFont val="Arial"/>
        <family val="2"/>
      </rPr>
      <t>b</t>
    </r>
  </si>
  <si>
    <r>
      <t>11,925</t>
    </r>
    <r>
      <rPr>
        <b/>
        <vertAlign val="superscript"/>
        <sz val="10"/>
        <rFont val="Arial"/>
        <family val="2"/>
      </rPr>
      <t>c</t>
    </r>
  </si>
  <si>
    <t>b:Spring-run total</t>
  </si>
  <si>
    <t>b:Spring-run Chinook total</t>
  </si>
  <si>
    <t>a: includes 33 chinook cleaned out during spawning break</t>
  </si>
  <si>
    <t>c:Fall-run total</t>
  </si>
  <si>
    <t>c:Fall-run Chinook total</t>
  </si>
  <si>
    <t>* There was no trapping in JW52</t>
  </si>
  <si>
    <t>≤ 41 cm</t>
  </si>
  <si>
    <t>≥ 42 cm</t>
  </si>
  <si>
    <r>
      <t>6550</t>
    </r>
    <r>
      <rPr>
        <b/>
        <vertAlign val="superscript"/>
        <sz val="10"/>
        <rFont val="Arial"/>
        <family val="2"/>
      </rPr>
      <t>b</t>
    </r>
  </si>
  <si>
    <r>
      <t>13129</t>
    </r>
    <r>
      <rPr>
        <b/>
        <vertAlign val="superscript"/>
        <sz val="10"/>
        <rFont val="Arial"/>
        <family val="2"/>
      </rPr>
      <t>c</t>
    </r>
  </si>
  <si>
    <r>
      <t>2578</t>
    </r>
    <r>
      <rPr>
        <b/>
        <vertAlign val="superscript"/>
        <sz val="10"/>
        <rFont val="Arial"/>
        <family val="2"/>
      </rPr>
      <t>b</t>
    </r>
  </si>
  <si>
    <r>
      <t>3851</t>
    </r>
    <r>
      <rPr>
        <b/>
        <vertAlign val="superscript"/>
        <sz val="10"/>
        <rFont val="Arial"/>
        <family val="2"/>
      </rPr>
      <t>c</t>
    </r>
  </si>
  <si>
    <r>
      <t>17595</t>
    </r>
    <r>
      <rPr>
        <b/>
        <vertAlign val="superscript"/>
        <sz val="10"/>
        <rFont val="Arial"/>
        <family val="2"/>
      </rPr>
      <t>c</t>
    </r>
  </si>
  <si>
    <r>
      <t>6820</t>
    </r>
    <r>
      <rPr>
        <b/>
        <vertAlign val="superscript"/>
        <sz val="10"/>
        <rFont val="Arial"/>
        <family val="2"/>
      </rPr>
      <t>a,b</t>
    </r>
  </si>
  <si>
    <r>
      <t>6581</t>
    </r>
    <r>
      <rPr>
        <b/>
        <vertAlign val="superscript"/>
        <sz val="10"/>
        <rFont val="Arial"/>
        <family val="2"/>
      </rPr>
      <t>b</t>
    </r>
  </si>
  <si>
    <r>
      <t>15721</t>
    </r>
    <r>
      <rPr>
        <b/>
        <vertAlign val="superscript"/>
        <sz val="10"/>
        <rFont val="Arial"/>
        <family val="2"/>
      </rPr>
      <t>c</t>
    </r>
  </si>
  <si>
    <r>
      <t>9049</t>
    </r>
    <r>
      <rPr>
        <b/>
        <vertAlign val="superscript"/>
        <sz val="10"/>
        <rFont val="Arial"/>
        <family val="2"/>
      </rPr>
      <t>c</t>
    </r>
  </si>
  <si>
    <r>
      <t>2859</t>
    </r>
    <r>
      <rPr>
        <b/>
        <vertAlign val="superscript"/>
        <sz val="10"/>
        <rFont val="Arial"/>
        <family val="2"/>
      </rPr>
      <t>b</t>
    </r>
  </si>
  <si>
    <r>
      <t>6990</t>
    </r>
    <r>
      <rPr>
        <b/>
        <vertAlign val="superscript"/>
        <sz val="10"/>
        <rFont val="Arial"/>
        <family val="2"/>
      </rPr>
      <t>b</t>
    </r>
  </si>
  <si>
    <r>
      <t>13803</t>
    </r>
    <r>
      <rPr>
        <b/>
        <vertAlign val="superscript"/>
        <sz val="10"/>
        <rFont val="Arial"/>
        <family val="2"/>
      </rPr>
      <t>c</t>
    </r>
  </si>
  <si>
    <r>
      <t>3818</t>
    </r>
    <r>
      <rPr>
        <b/>
        <vertAlign val="superscript"/>
        <sz val="10"/>
        <rFont val="Arial"/>
        <family val="2"/>
      </rPr>
      <t>b</t>
    </r>
  </si>
  <si>
    <r>
      <t>11560</t>
    </r>
    <r>
      <rPr>
        <b/>
        <vertAlign val="superscript"/>
        <sz val="10"/>
        <rFont val="Arial"/>
        <family val="2"/>
      </rPr>
      <t>c</t>
    </r>
  </si>
  <si>
    <r>
      <t>6034</t>
    </r>
    <r>
      <rPr>
        <b/>
        <vertAlign val="superscript"/>
        <sz val="10"/>
        <rFont val="Arial"/>
        <family val="2"/>
      </rPr>
      <t>b</t>
    </r>
  </si>
  <si>
    <r>
      <t>18112</t>
    </r>
    <r>
      <rPr>
        <b/>
        <vertAlign val="superscript"/>
        <sz val="10"/>
        <rFont val="Arial"/>
        <family val="2"/>
      </rPr>
      <t>c</t>
    </r>
  </si>
  <si>
    <r>
      <t>3766</t>
    </r>
    <r>
      <rPr>
        <b/>
        <vertAlign val="superscript"/>
        <sz val="10"/>
        <rFont val="Arial"/>
        <family val="2"/>
      </rPr>
      <t>b</t>
    </r>
  </si>
  <si>
    <r>
      <t>5249</t>
    </r>
    <r>
      <rPr>
        <b/>
        <vertAlign val="superscript"/>
        <sz val="10"/>
        <rFont val="Arial"/>
        <family val="2"/>
      </rPr>
      <t>c</t>
    </r>
  </si>
  <si>
    <r>
      <t>3069</t>
    </r>
    <r>
      <rPr>
        <b/>
        <vertAlign val="superscript"/>
        <sz val="10"/>
        <rFont val="Arial"/>
        <family val="2"/>
      </rPr>
      <t>b</t>
    </r>
  </si>
  <si>
    <r>
      <t>7494</t>
    </r>
    <r>
      <rPr>
        <b/>
        <vertAlign val="superscript"/>
        <sz val="10"/>
        <rFont val="Arial"/>
        <family val="2"/>
      </rPr>
      <t>c</t>
    </r>
  </si>
  <si>
    <t>Trinity River Hatchery, cumulative weekly trapping totals, 2004-2025.</t>
  </si>
  <si>
    <t>2/  Provisionally, a minimum adult size of 56 cm Fork Length (FL) for spring and fall Chinook and Coho Salmon is used for the 2026/2027 season.  Steelhead &lt;42 cm FL are considered half-pounders.</t>
  </si>
  <si>
    <r>
      <t xml:space="preserve">2026 Hoopa Weir trapping summary. </t>
    </r>
    <r>
      <rPr>
        <b/>
        <vertAlign val="superscript"/>
        <sz val="10"/>
        <rFont val="Arial"/>
        <family val="2"/>
      </rPr>
      <t>1</t>
    </r>
  </si>
  <si>
    <t xml:space="preserve">Hoopa Weir </t>
  </si>
  <si>
    <t xml:space="preserve">2.  Trapping numbers and totals at Junction City and Hoopa Weirs are not total population estimates.  </t>
  </si>
  <si>
    <t>Junction City Weir</t>
  </si>
  <si>
    <t xml:space="preserve">1.  The Hoopa Weir is designed to capture and estimate the population of fall Chinook Salmon and Coho Salmon and adult fall-run steelhead, and is typically operated from </t>
  </si>
  <si>
    <t>3. All fish deemed in good condition at Hoopa Weir are tagged with spaghetti tags inscribed with our address.</t>
  </si>
  <si>
    <t>2. The tail end of the spring Chinook Salmon run can be captured at the Hoopa Weir, however we do not attempt to estimate this run of Chinook at Hoopa Weir.</t>
  </si>
  <si>
    <t>NO TRAPPING DATA DURING HIGH FLOWS</t>
  </si>
  <si>
    <t xml:space="preserve">9/ Spawn break in the 2026 season occurred from 10/12/26 to 10/23/26, including parts of Julian Weeks 41 and 43. </t>
  </si>
  <si>
    <r>
      <t>SPAWN BREAK - NO TRAPPING DATA</t>
    </r>
    <r>
      <rPr>
        <b/>
        <vertAlign val="superscript"/>
        <sz val="10"/>
        <rFont val="Arial"/>
        <family val="2"/>
      </rPr>
      <t>9</t>
    </r>
  </si>
  <si>
    <t xml:space="preserve">    mid-late August through November (flows permitting). The weir is fished in the same manner as Junction City above, with 5 trapping days and 2 opened days.</t>
  </si>
  <si>
    <t>Historical Willow Creek weir, cumulative weekly trapping totals, 2004-2025.</t>
  </si>
  <si>
    <t xml:space="preserve">    For more information, see https://wildlife.ca.gov/News/Archive/hoopa-valley-tribe-and-california-department-of-fish-and-wildlife-announce-historic-fishery-restoration-partnership</t>
  </si>
  <si>
    <t>4. The Hoopa Weir marks a furthering of the partnership between CDFW and the Hoopa Valley Tribe during the 2026 season, as run size estimation and tribal selective harvest</t>
  </si>
  <si>
    <t xml:space="preserve">     through December. The weir is "fished" Sunday evening through Friday afternoon.  The weir is not fished on weekends and afternoons to allow fish passage.</t>
  </si>
  <si>
    <t>3.  All salmonids in good condition are tagged with a "spaghetti tag" made of thin pvc tubing placed behind the dorsal fin.  Each tag has a number and is inscribed with our address.</t>
  </si>
  <si>
    <t>5. Data from the historical run size estimation weir at Willow Creek from 2025 and earlier is included on the Historical - Willow Creek tab.</t>
  </si>
  <si>
    <t xml:space="preserve">    efforts are now occuring at a consolidated weir at Tish Tang. In prior seasons, there were separate weirs for the monitoring project and tribal selective harvest.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</si>
</sst>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10"/>
      <color rgb="FF00B050"/>
      <name val="Arial"/>
      <family val="2"/>
    </font>
    <font>
      <sz val="8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312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0" fontId="2" fillId="3" borderId="0" xfId="0" applyFont="1" applyFill="1"/>
    <xf numFmtId="164" fontId="2" fillId="0" borderId="0" xfId="3" applyNumberFormat="1" applyFont="1" applyFill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Continuous"/>
    </xf>
    <xf numFmtId="0" fontId="1" fillId="0" borderId="0" xfId="1" applyFont="1" applyAlignment="1">
      <alignment horizontal="centerContinuous"/>
    </xf>
    <xf numFmtId="0" fontId="1" fillId="0" borderId="2" xfId="1" applyFont="1" applyBorder="1" applyAlignment="1">
      <alignment horizontal="centerContinuous"/>
    </xf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2" fillId="0" borderId="0" xfId="1"/>
    <xf numFmtId="16" fontId="2" fillId="0" borderId="0" xfId="1" applyNumberFormat="1" applyAlignment="1">
      <alignment horizontal="center"/>
    </xf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0" fontId="2" fillId="0" borderId="0" xfId="1" quotePrefix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quotePrefix="1" applyFont="1" applyAlignment="1">
      <alignment horizontal="center"/>
    </xf>
    <xf numFmtId="0" fontId="1" fillId="0" borderId="0" xfId="1" applyFont="1" applyAlignment="1">
      <alignment horizontal="right"/>
    </xf>
    <xf numFmtId="3" fontId="1" fillId="0" borderId="1" xfId="1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37" fontId="1" fillId="0" borderId="0" xfId="2" applyNumberFormat="1" applyFont="1" applyFill="1" applyBorder="1" applyAlignment="1">
      <alignment horizontal="center"/>
    </xf>
    <xf numFmtId="37" fontId="1" fillId="0" borderId="0" xfId="2" applyNumberFormat="1" applyFont="1" applyFill="1" applyAlignment="1">
      <alignment horizontal="center"/>
    </xf>
    <xf numFmtId="37" fontId="2" fillId="0" borderId="0" xfId="2" applyNumberFormat="1" applyFont="1" applyFill="1" applyAlignment="1">
      <alignment horizontal="center"/>
    </xf>
    <xf numFmtId="3" fontId="1" fillId="0" borderId="0" xfId="1" applyNumberFormat="1" applyFont="1" applyAlignment="1">
      <alignment horizontal="center"/>
    </xf>
    <xf numFmtId="3" fontId="2" fillId="0" borderId="0" xfId="1" applyNumberForma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1" xfId="0" applyFont="1" applyBorder="1"/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right"/>
    </xf>
    <xf numFmtId="16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" fontId="0" fillId="0" borderId="0" xfId="0" applyNumberFormat="1"/>
    <xf numFmtId="9" fontId="2" fillId="0" borderId="0" xfId="4" quotePrefix="1" applyFont="1" applyFill="1" applyAlignment="1">
      <alignment horizontal="center"/>
    </xf>
    <xf numFmtId="0" fontId="1" fillId="0" borderId="4" xfId="0" applyFont="1" applyBorder="1"/>
    <xf numFmtId="0" fontId="2" fillId="0" borderId="0" xfId="0" applyFont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0" xfId="0" applyNumberFormat="1" applyFont="1" applyAlignment="1">
      <alignment horizontal="centerContinuous"/>
    </xf>
    <xf numFmtId="165" fontId="2" fillId="0" borderId="0" xfId="5" applyNumberFormat="1" applyFont="1" applyAlignment="1"/>
    <xf numFmtId="3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0" fillId="0" borderId="0" xfId="5" quotePrefix="1" applyNumberFormat="1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0" fillId="0" borderId="0" xfId="0" quotePrefix="1" applyNumberFormat="1" applyAlignment="1">
      <alignment horizontal="center"/>
    </xf>
    <xf numFmtId="0" fontId="1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3" fontId="1" fillId="0" borderId="5" xfId="5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5" applyNumberFormat="1" applyFont="1" applyBorder="1" applyAlignment="1"/>
    <xf numFmtId="165" fontId="1" fillId="0" borderId="1" xfId="5" applyNumberFormat="1" applyFont="1" applyBorder="1" applyAlignme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165" fontId="2" fillId="0" borderId="0" xfId="5" applyNumberFormat="1" applyFont="1" applyAlignment="1">
      <alignment horizontal="center"/>
    </xf>
    <xf numFmtId="165" fontId="2" fillId="0" borderId="0" xfId="5" applyNumberFormat="1" applyFont="1" applyFill="1" applyAlignment="1">
      <alignment horizontal="center"/>
    </xf>
    <xf numFmtId="165" fontId="2" fillId="0" borderId="0" xfId="5" applyNumberFormat="1" applyFont="1" applyBorder="1" applyAlignment="1">
      <alignment horizontal="center"/>
    </xf>
    <xf numFmtId="165" fontId="0" fillId="0" borderId="0" xfId="5" applyNumberFormat="1" applyFont="1" applyAlignment="1">
      <alignment horizontal="center"/>
    </xf>
    <xf numFmtId="165" fontId="2" fillId="0" borderId="0" xfId="5" quotePrefix="1" applyNumberFormat="1" applyFont="1" applyAlignment="1">
      <alignment horizontal="center"/>
    </xf>
    <xf numFmtId="165" fontId="2" fillId="0" borderId="0" xfId="0" applyNumberFormat="1" applyFont="1"/>
    <xf numFmtId="165" fontId="2" fillId="0" borderId="0" xfId="5" applyNumberFormat="1" applyFont="1" applyAlignment="1">
      <alignment horizontal="right"/>
    </xf>
    <xf numFmtId="165" fontId="1" fillId="0" borderId="5" xfId="5" applyNumberFormat="1" applyFont="1" applyBorder="1" applyAlignment="1">
      <alignment horizontal="center"/>
    </xf>
    <xf numFmtId="165" fontId="1" fillId="0" borderId="0" xfId="5" applyNumberFormat="1" applyFont="1" applyAlignment="1">
      <alignment horizontal="center"/>
    </xf>
    <xf numFmtId="165" fontId="1" fillId="0" borderId="0" xfId="5" applyNumberFormat="1" applyFont="1" applyBorder="1" applyAlignment="1">
      <alignment horizontal="center"/>
    </xf>
    <xf numFmtId="165" fontId="2" fillId="0" borderId="0" xfId="5" applyNumberFormat="1" applyFont="1" applyBorder="1" applyAlignment="1">
      <alignment horizontal="left"/>
    </xf>
    <xf numFmtId="165" fontId="1" fillId="0" borderId="1" xfId="5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3" fontId="0" fillId="0" borderId="0" xfId="0" applyNumberFormat="1"/>
    <xf numFmtId="3" fontId="0" fillId="0" borderId="0" xfId="5" applyNumberFormat="1" applyFont="1" applyFill="1" applyBorder="1" applyAlignment="1">
      <alignment horizontal="center"/>
    </xf>
    <xf numFmtId="1" fontId="2" fillId="0" borderId="0" xfId="5" quotePrefix="1" applyNumberFormat="1" applyFont="1" applyFill="1" applyBorder="1" applyAlignment="1">
      <alignment horizontal="center"/>
    </xf>
    <xf numFmtId="1" fontId="0" fillId="0" borderId="11" xfId="5" applyNumberFormat="1" applyFont="1" applyFill="1" applyBorder="1" applyAlignment="1">
      <alignment horizontal="center"/>
    </xf>
    <xf numFmtId="3" fontId="0" fillId="0" borderId="11" xfId="5" applyNumberFormat="1" applyFont="1" applyBorder="1" applyAlignment="1">
      <alignment horizontal="center"/>
    </xf>
    <xf numFmtId="165" fontId="0" fillId="0" borderId="4" xfId="5" applyNumberFormat="1" applyFont="1" applyBorder="1" applyAlignment="1">
      <alignment horizontal="center"/>
    </xf>
    <xf numFmtId="1" fontId="0" fillId="0" borderId="0" xfId="5" applyNumberFormat="1" applyFont="1" applyBorder="1" applyAlignment="1">
      <alignment horizontal="center"/>
    </xf>
    <xf numFmtId="165" fontId="0" fillId="0" borderId="11" xfId="5" applyNumberFormat="1" applyFont="1" applyBorder="1" applyAlignment="1">
      <alignment horizontal="center"/>
    </xf>
    <xf numFmtId="165" fontId="0" fillId="0" borderId="0" xfId="5" applyNumberFormat="1" applyFont="1" applyFill="1" applyBorder="1" applyAlignment="1">
      <alignment horizontal="center"/>
    </xf>
    <xf numFmtId="3" fontId="0" fillId="0" borderId="0" xfId="5" applyNumberFormat="1" applyFont="1" applyBorder="1" applyAlignment="1">
      <alignment horizontal="center"/>
    </xf>
    <xf numFmtId="1" fontId="0" fillId="0" borderId="11" xfId="5" applyNumberFormat="1" applyFont="1" applyBorder="1" applyAlignment="1">
      <alignment horizontal="center"/>
    </xf>
    <xf numFmtId="3" fontId="1" fillId="0" borderId="4" xfId="5" applyNumberFormat="1" applyFont="1" applyBorder="1" applyAlignment="1">
      <alignment horizontal="center"/>
    </xf>
    <xf numFmtId="165" fontId="1" fillId="0" borderId="0" xfId="5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" fontId="0" fillId="0" borderId="11" xfId="0" applyNumberFormat="1" applyBorder="1" applyAlignment="1">
      <alignment horizontal="center" wrapText="1"/>
    </xf>
    <xf numFmtId="3" fontId="1" fillId="0" borderId="0" xfId="5" applyNumberFormat="1" applyFont="1" applyBorder="1" applyAlignment="1">
      <alignment horizontal="center"/>
    </xf>
    <xf numFmtId="165" fontId="0" fillId="0" borderId="0" xfId="5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" fontId="1" fillId="0" borderId="0" xfId="5" applyNumberFormat="1" applyFont="1" applyBorder="1" applyAlignment="1">
      <alignment horizontal="center"/>
    </xf>
    <xf numFmtId="3" fontId="0" fillId="0" borderId="11" xfId="0" applyNumberFormat="1" applyBorder="1" applyAlignment="1">
      <alignment horizontal="right"/>
    </xf>
    <xf numFmtId="3" fontId="1" fillId="0" borderId="11" xfId="0" applyNumberFormat="1" applyFont="1" applyBorder="1" applyAlignment="1">
      <alignment horizontal="center"/>
    </xf>
    <xf numFmtId="43" fontId="1" fillId="0" borderId="0" xfId="5" applyFont="1" applyBorder="1" applyAlignment="1">
      <alignment horizontal="center"/>
    </xf>
    <xf numFmtId="0" fontId="0" fillId="0" borderId="16" xfId="0" applyBorder="1"/>
    <xf numFmtId="0" fontId="0" fillId="0" borderId="9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165" fontId="0" fillId="0" borderId="4" xfId="5" applyNumberFormat="1" applyFont="1" applyFill="1" applyBorder="1" applyAlignment="1">
      <alignment horizontal="center"/>
    </xf>
    <xf numFmtId="165" fontId="1" fillId="0" borderId="4" xfId="5" applyNumberFormat="1" applyFont="1" applyFill="1" applyBorder="1" applyAlignment="1">
      <alignment horizontal="center"/>
    </xf>
    <xf numFmtId="165" fontId="0" fillId="0" borderId="11" xfId="5" applyNumberFormat="1" applyFont="1" applyFill="1" applyBorder="1" applyAlignment="1">
      <alignment horizontal="center"/>
    </xf>
    <xf numFmtId="0" fontId="1" fillId="0" borderId="16" xfId="0" applyFont="1" applyBorder="1"/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7" xfId="0" applyBorder="1"/>
    <xf numFmtId="43" fontId="1" fillId="0" borderId="4" xfId="2" applyFont="1" applyFill="1" applyBorder="1" applyAlignment="1">
      <alignment horizontal="center"/>
    </xf>
    <xf numFmtId="0" fontId="0" fillId="4" borderId="0" xfId="0" applyFill="1"/>
    <xf numFmtId="41" fontId="0" fillId="0" borderId="0" xfId="0" applyNumberFormat="1" applyAlignment="1">
      <alignment horizontal="center"/>
    </xf>
    <xf numFmtId="41" fontId="1" fillId="0" borderId="0" xfId="0" applyNumberFormat="1" applyFont="1" applyAlignment="1">
      <alignment horizontal="center"/>
    </xf>
    <xf numFmtId="41" fontId="0" fillId="0" borderId="1" xfId="0" applyNumberFormat="1" applyBorder="1" applyAlignment="1">
      <alignment horizontal="center"/>
    </xf>
    <xf numFmtId="41" fontId="1" fillId="0" borderId="1" xfId="0" applyNumberFormat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1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2" fillId="0" borderId="18" xfId="0" applyFont="1" applyBorder="1"/>
    <xf numFmtId="0" fontId="0" fillId="0" borderId="18" xfId="0" applyBorder="1" applyAlignment="1">
      <alignment horizontal="centerContinuous"/>
    </xf>
    <xf numFmtId="3" fontId="1" fillId="0" borderId="18" xfId="0" applyNumberFormat="1" applyFont="1" applyBorder="1" applyAlignment="1">
      <alignment horizontal="centerContinuous"/>
    </xf>
    <xf numFmtId="3" fontId="14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0" fillId="0" borderId="2" xfId="0" applyBorder="1"/>
    <xf numFmtId="0" fontId="1" fillId="0" borderId="2" xfId="1" applyFont="1" applyBorder="1"/>
    <xf numFmtId="9" fontId="0" fillId="0" borderId="0" xfId="4" applyFont="1" applyFill="1" applyAlignment="1">
      <alignment horizontal="center"/>
    </xf>
    <xf numFmtId="9" fontId="0" fillId="0" borderId="1" xfId="4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5" fontId="0" fillId="0" borderId="0" xfId="5" applyNumberFormat="1" applyFont="1" applyFill="1" applyAlignment="1">
      <alignment horizontal="center"/>
    </xf>
    <xf numFmtId="9" fontId="2" fillId="0" borderId="1" xfId="4" quotePrefix="1" applyFont="1" applyFill="1" applyBorder="1" applyAlignment="1">
      <alignment horizontal="center"/>
    </xf>
    <xf numFmtId="9" fontId="0" fillId="0" borderId="0" xfId="4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5" fontId="0" fillId="0" borderId="1" xfId="5" applyNumberFormat="1" applyFont="1" applyFill="1" applyBorder="1" applyAlignment="1">
      <alignment horizontal="center"/>
    </xf>
    <xf numFmtId="164" fontId="1" fillId="0" borderId="0" xfId="3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1" xfId="3" applyNumberFormat="1" applyFont="1" applyFill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164" fontId="2" fillId="0" borderId="0" xfId="3" applyNumberFormat="1" applyFont="1" applyAlignment="1">
      <alignment horizontal="center"/>
    </xf>
    <xf numFmtId="164" fontId="2" fillId="0" borderId="1" xfId="3" applyNumberFormat="1" applyFont="1" applyBorder="1" applyAlignment="1">
      <alignment horizontal="center"/>
    </xf>
    <xf numFmtId="1" fontId="2" fillId="0" borderId="0" xfId="1" applyNumberFormat="1" applyAlignment="1">
      <alignment horizontal="center"/>
    </xf>
    <xf numFmtId="1" fontId="2" fillId="0" borderId="1" xfId="1" applyNumberFormat="1" applyBorder="1" applyAlignment="1">
      <alignment horizontal="center"/>
    </xf>
    <xf numFmtId="166" fontId="1" fillId="0" borderId="0" xfId="3" applyNumberFormat="1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165" fontId="1" fillId="0" borderId="2" xfId="2" applyNumberFormat="1" applyFont="1" applyBorder="1" applyAlignment="1">
      <alignment horizontal="center"/>
    </xf>
    <xf numFmtId="9" fontId="1" fillId="0" borderId="2" xfId="4" applyFont="1" applyFill="1" applyBorder="1" applyAlignment="1">
      <alignment horizontal="center"/>
    </xf>
    <xf numFmtId="9" fontId="1" fillId="0" borderId="2" xfId="4" quotePrefix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5" fontId="1" fillId="0" borderId="11" xfId="5" applyNumberFormat="1" applyFont="1" applyFill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64" fontId="2" fillId="0" borderId="2" xfId="3" applyNumberFormat="1" applyFont="1" applyBorder="1" applyAlignment="1">
      <alignment horizontal="center"/>
    </xf>
    <xf numFmtId="1" fontId="2" fillId="0" borderId="2" xfId="1" applyNumberFormat="1" applyBorder="1" applyAlignment="1">
      <alignment horizontal="center"/>
    </xf>
    <xf numFmtId="0" fontId="1" fillId="0" borderId="1" xfId="1" quotePrefix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2" applyNumberFormat="1" applyFont="1" applyBorder="1" applyAlignment="1">
      <alignment horizontal="center"/>
    </xf>
    <xf numFmtId="9" fontId="1" fillId="0" borderId="1" xfId="4" applyFont="1" applyFill="1" applyBorder="1" applyAlignment="1">
      <alignment horizontal="center"/>
    </xf>
    <xf numFmtId="9" fontId="1" fillId="0" borderId="1" xfId="4" quotePrefix="1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165" fontId="2" fillId="0" borderId="4" xfId="5" applyNumberFormat="1" applyFont="1" applyFill="1" applyBorder="1" applyAlignment="1">
      <alignment horizontal="center"/>
    </xf>
    <xf numFmtId="165" fontId="2" fillId="0" borderId="0" xfId="5" applyNumberFormat="1" applyFont="1" applyFill="1" applyBorder="1" applyAlignment="1">
      <alignment horizontal="center"/>
    </xf>
    <xf numFmtId="43" fontId="1" fillId="0" borderId="0" xfId="2" applyFont="1" applyFill="1" applyBorder="1" applyAlignment="1">
      <alignment horizontal="center"/>
    </xf>
    <xf numFmtId="49" fontId="1" fillId="0" borderId="4" xfId="5" applyNumberFormat="1" applyFont="1" applyFill="1" applyBorder="1" applyAlignment="1">
      <alignment horizontal="center"/>
    </xf>
    <xf numFmtId="49" fontId="1" fillId="0" borderId="4" xfId="5" applyNumberFormat="1" applyFont="1" applyBorder="1" applyAlignment="1">
      <alignment horizontal="center"/>
    </xf>
    <xf numFmtId="49" fontId="1" fillId="0" borderId="0" xfId="5" applyNumberFormat="1" applyFont="1" applyFill="1" applyBorder="1" applyAlignment="1">
      <alignment horizontal="center"/>
    </xf>
    <xf numFmtId="49" fontId="1" fillId="0" borderId="0" xfId="5" applyNumberFormat="1" applyFont="1" applyBorder="1" applyAlignment="1">
      <alignment horizontal="center"/>
    </xf>
    <xf numFmtId="49" fontId="1" fillId="0" borderId="4" xfId="2" applyNumberFormat="1" applyFont="1" applyFill="1" applyBorder="1" applyAlignment="1">
      <alignment horizontal="center"/>
    </xf>
    <xf numFmtId="165" fontId="0" fillId="0" borderId="4" xfId="5" applyNumberFormat="1" applyFont="1" applyFill="1" applyBorder="1" applyAlignment="1"/>
    <xf numFmtId="49" fontId="1" fillId="0" borderId="4" xfId="5" applyNumberFormat="1" applyFont="1" applyFill="1" applyBorder="1" applyAlignment="1"/>
    <xf numFmtId="37" fontId="0" fillId="0" borderId="0" xfId="5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9" fontId="0" fillId="0" borderId="3" xfId="4" applyFont="1" applyFill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37" fontId="0" fillId="0" borderId="11" xfId="5" applyNumberFormat="1" applyFont="1" applyFill="1" applyBorder="1" applyAlignment="1"/>
    <xf numFmtId="165" fontId="0" fillId="0" borderId="11" xfId="5" applyNumberFormat="1" applyFont="1" applyFill="1" applyBorder="1" applyAlignment="1"/>
    <xf numFmtId="3" fontId="2" fillId="0" borderId="0" xfId="6" applyNumberFormat="1" applyAlignment="1">
      <alignment horizontal="right"/>
    </xf>
    <xf numFmtId="165" fontId="2" fillId="0" borderId="0" xfId="2" applyNumberFormat="1" applyFont="1" applyBorder="1" applyAlignment="1">
      <alignment horizontal="center"/>
    </xf>
    <xf numFmtId="9" fontId="2" fillId="0" borderId="0" xfId="4" applyFont="1" applyFill="1" applyBorder="1" applyAlignment="1">
      <alignment horizontal="center"/>
    </xf>
    <xf numFmtId="9" fontId="2" fillId="0" borderId="0" xfId="4" quotePrefix="1" applyFont="1" applyFill="1" applyBorder="1" applyAlignment="1">
      <alignment horizontal="center"/>
    </xf>
    <xf numFmtId="16" fontId="2" fillId="0" borderId="0" xfId="1" applyNumberFormat="1" applyAlignment="1">
      <alignment horizontal="right"/>
    </xf>
    <xf numFmtId="16" fontId="2" fillId="0" borderId="0" xfId="1" applyNumberFormat="1" applyAlignment="1">
      <alignment horizontal="left"/>
    </xf>
    <xf numFmtId="16" fontId="0" fillId="0" borderId="0" xfId="0" applyNumberFormat="1" applyAlignment="1">
      <alignment horizontal="right"/>
    </xf>
    <xf numFmtId="16" fontId="0" fillId="0" borderId="0" xfId="0" applyNumberFormat="1" applyAlignment="1">
      <alignment horizontal="left"/>
    </xf>
    <xf numFmtId="3" fontId="1" fillId="0" borderId="3" xfId="1" applyNumberFormat="1" applyFont="1" applyBorder="1" applyAlignment="1">
      <alignment horizontal="center"/>
    </xf>
    <xf numFmtId="0" fontId="2" fillId="0" borderId="0" xfId="1" applyAlignment="1">
      <alignment horizontal="left"/>
    </xf>
    <xf numFmtId="0" fontId="1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5" fontId="0" fillId="4" borderId="4" xfId="5" applyNumberFormat="1" applyFont="1" applyFill="1" applyBorder="1" applyAlignment="1">
      <alignment horizontal="center"/>
    </xf>
    <xf numFmtId="165" fontId="0" fillId="4" borderId="0" xfId="5" applyNumberFormat="1" applyFont="1" applyFill="1" applyBorder="1" applyAlignment="1">
      <alignment horizontal="center"/>
    </xf>
    <xf numFmtId="165" fontId="0" fillId="4" borderId="11" xfId="5" applyNumberFormat="1" applyFont="1" applyFill="1" applyBorder="1" applyAlignment="1">
      <alignment horizontal="center"/>
    </xf>
    <xf numFmtId="0" fontId="1" fillId="0" borderId="13" xfId="0" applyFont="1" applyBorder="1"/>
    <xf numFmtId="0" fontId="1" fillId="0" borderId="17" xfId="0" applyFont="1" applyBorder="1" applyAlignment="1">
      <alignment horizontal="center"/>
    </xf>
    <xf numFmtId="3" fontId="0" fillId="0" borderId="4" xfId="5" applyNumberFormat="1" applyFont="1" applyFill="1" applyBorder="1" applyAlignment="1">
      <alignment horizontal="center"/>
    </xf>
    <xf numFmtId="3" fontId="0" fillId="0" borderId="4" xfId="5" applyNumberFormat="1" applyFont="1" applyBorder="1" applyAlignment="1">
      <alignment horizontal="center"/>
    </xf>
    <xf numFmtId="3" fontId="1" fillId="0" borderId="4" xfId="5" applyNumberFormat="1" applyFont="1" applyFill="1" applyBorder="1" applyAlignment="1">
      <alignment horizontal="center" wrapText="1"/>
    </xf>
    <xf numFmtId="3" fontId="1" fillId="0" borderId="17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7" fontId="0" fillId="0" borderId="4" xfId="5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165" fontId="1" fillId="0" borderId="4" xfId="5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1" xfId="0" applyFont="1" applyBorder="1"/>
    <xf numFmtId="0" fontId="0" fillId="3" borderId="0" xfId="0" applyFill="1" applyAlignment="1">
      <alignment horizontal="centerContinuous"/>
    </xf>
    <xf numFmtId="3" fontId="0" fillId="0" borderId="11" xfId="0" quotePrefix="1" applyNumberForma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2" fillId="0" borderId="0" xfId="0" quotePrefix="1" applyNumberFormat="1" applyFont="1" applyAlignment="1">
      <alignment horizontal="center"/>
    </xf>
    <xf numFmtId="3" fontId="2" fillId="0" borderId="11" xfId="0" quotePrefix="1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3" fontId="1" fillId="0" borderId="11" xfId="5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right"/>
    </xf>
    <xf numFmtId="165" fontId="0" fillId="0" borderId="12" xfId="5" applyNumberFormat="1" applyFont="1" applyFill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Alignment="1">
      <alignment horizontal="left"/>
    </xf>
    <xf numFmtId="0" fontId="1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1" xfId="1" applyFont="1" applyBorder="1" applyAlignment="1">
      <alignment horizontal="center" wrapText="1"/>
    </xf>
    <xf numFmtId="0" fontId="2" fillId="0" borderId="0" xfId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165" fontId="12" fillId="4" borderId="0" xfId="5" applyNumberFormat="1" applyFont="1" applyFill="1" applyBorder="1" applyAlignment="1">
      <alignment horizontal="center"/>
    </xf>
    <xf numFmtId="165" fontId="12" fillId="4" borderId="11" xfId="5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20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3" fontId="2" fillId="4" borderId="4" xfId="5" applyNumberFormat="1" applyFont="1" applyFill="1" applyBorder="1" applyAlignment="1">
      <alignment horizontal="center"/>
    </xf>
    <xf numFmtId="3" fontId="0" fillId="4" borderId="0" xfId="5" applyNumberFormat="1" applyFont="1" applyFill="1" applyBorder="1" applyAlignment="1">
      <alignment horizontal="center"/>
    </xf>
    <xf numFmtId="3" fontId="0" fillId="4" borderId="11" xfId="5" applyNumberFormat="1" applyFont="1" applyFill="1" applyBorder="1" applyAlignment="1">
      <alignment horizontal="center"/>
    </xf>
    <xf numFmtId="165" fontId="0" fillId="4" borderId="4" xfId="5" applyNumberFormat="1" applyFont="1" applyFill="1" applyBorder="1" applyAlignment="1">
      <alignment horizontal="center"/>
    </xf>
    <xf numFmtId="165" fontId="0" fillId="4" borderId="0" xfId="5" applyNumberFormat="1" applyFont="1" applyFill="1" applyBorder="1" applyAlignment="1">
      <alignment horizontal="center"/>
    </xf>
    <xf numFmtId="165" fontId="0" fillId="4" borderId="11" xfId="5" applyNumberFormat="1" applyFont="1" applyFill="1" applyBorder="1" applyAlignment="1">
      <alignment horizontal="center"/>
    </xf>
    <xf numFmtId="0" fontId="2" fillId="0" borderId="0" xfId="1" applyFill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</cellXfs>
  <cellStyles count="7">
    <cellStyle name="Comma" xfId="2" builtinId="3"/>
    <cellStyle name="Comma 2" xfId="5" xr:uid="{FEBB59E8-5E66-4947-B113-5B0E651621B4}"/>
    <cellStyle name="Normal" xfId="0" builtinId="0"/>
    <cellStyle name="Normal 2" xfId="1" xr:uid="{00000000-0005-0000-0000-000002000000}"/>
    <cellStyle name="Normal 3" xfId="6" xr:uid="{41DACE47-37B8-49F1-B86C-8A5A9C356A56}"/>
    <cellStyle name="Percent" xfId="3" builtinId="5"/>
    <cellStyle name="Percent 2" xfId="4" xr:uid="{39A36121-FF50-4EFA-9AC0-BEC529DBA89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dfw-my.sharepoint.com/personal/catherine_masatani_wildlife_ca_gov/Documents/CDFW%20Weaverville/Trapping%20Summary/WORKBOOK%20TRH%20trap%20summary.xlsx" TargetMode="External"/><Relationship Id="rId1" Type="http://schemas.openxmlformats.org/officeDocument/2006/relationships/externalLinkPath" Target="WORKBOOK%20TRH%20trap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book"/>
      <sheetName val="Raw Data"/>
      <sheetName val="Julien Week Reference Sheet"/>
    </sheetNames>
    <sheetDataSet>
      <sheetData sheetId="0">
        <row r="8">
          <cell r="A8">
            <v>39</v>
          </cell>
        </row>
      </sheetData>
      <sheetData sheetId="1">
        <row r="1">
          <cell r="E1" t="str">
            <v>Species</v>
          </cell>
          <cell r="G1" t="str">
            <v>FL</v>
          </cell>
          <cell r="H1" t="str">
            <v>ClipMark</v>
          </cell>
          <cell r="AA1" t="str">
            <v>Julian Week</v>
          </cell>
        </row>
        <row r="2">
          <cell r="E2" t="str">
            <v>steelhead</v>
          </cell>
          <cell r="G2">
            <v>51</v>
          </cell>
          <cell r="H2" t="str">
            <v>AD</v>
          </cell>
          <cell r="AA2">
            <v>36</v>
          </cell>
        </row>
        <row r="3">
          <cell r="E3" t="str">
            <v>Chinook salmon</v>
          </cell>
          <cell r="G3">
            <v>62</v>
          </cell>
          <cell r="H3" t="str">
            <v>AD</v>
          </cell>
          <cell r="AA3">
            <v>36</v>
          </cell>
        </row>
        <row r="4">
          <cell r="E4" t="str">
            <v>Chinook salmon</v>
          </cell>
          <cell r="G4">
            <v>55</v>
          </cell>
          <cell r="AA4">
            <v>36</v>
          </cell>
        </row>
        <row r="5">
          <cell r="E5" t="str">
            <v>Chinook salmon</v>
          </cell>
          <cell r="G5">
            <v>63</v>
          </cell>
          <cell r="AA5">
            <v>36</v>
          </cell>
        </row>
        <row r="6">
          <cell r="E6" t="str">
            <v>Chinook salmon</v>
          </cell>
          <cell r="G6">
            <v>62</v>
          </cell>
          <cell r="AA6">
            <v>36</v>
          </cell>
        </row>
        <row r="7">
          <cell r="E7" t="str">
            <v>Chinook salmon</v>
          </cell>
          <cell r="G7">
            <v>61</v>
          </cell>
          <cell r="AA7">
            <v>36</v>
          </cell>
        </row>
        <row r="8">
          <cell r="E8" t="str">
            <v>Chinook salmon</v>
          </cell>
          <cell r="G8">
            <v>74</v>
          </cell>
          <cell r="AA8">
            <v>36</v>
          </cell>
        </row>
        <row r="9">
          <cell r="E9" t="str">
            <v>Chinook salmon</v>
          </cell>
          <cell r="G9">
            <v>62</v>
          </cell>
          <cell r="AA9">
            <v>36</v>
          </cell>
        </row>
        <row r="10">
          <cell r="E10" t="str">
            <v>Chinook salmon</v>
          </cell>
          <cell r="G10">
            <v>74</v>
          </cell>
          <cell r="AA10">
            <v>36</v>
          </cell>
        </row>
        <row r="11">
          <cell r="E11" t="str">
            <v>Chinook salmon</v>
          </cell>
          <cell r="G11">
            <v>59</v>
          </cell>
          <cell r="AA11">
            <v>36</v>
          </cell>
        </row>
        <row r="12">
          <cell r="E12" t="str">
            <v>Chinook salmon</v>
          </cell>
          <cell r="G12">
            <v>61</v>
          </cell>
          <cell r="AA12">
            <v>36</v>
          </cell>
        </row>
        <row r="13">
          <cell r="E13" t="str">
            <v>Chinook salmon</v>
          </cell>
          <cell r="G13">
            <v>61</v>
          </cell>
          <cell r="H13" t="str">
            <v>AD</v>
          </cell>
          <cell r="AA13">
            <v>36</v>
          </cell>
        </row>
        <row r="14">
          <cell r="E14" t="str">
            <v>Chinook salmon</v>
          </cell>
          <cell r="G14">
            <v>67</v>
          </cell>
          <cell r="H14" t="str">
            <v>AD</v>
          </cell>
          <cell r="AA14">
            <v>36</v>
          </cell>
        </row>
        <row r="15">
          <cell r="E15" t="str">
            <v>Chinook salmon</v>
          </cell>
          <cell r="G15">
            <v>61</v>
          </cell>
          <cell r="H15" t="str">
            <v>AD</v>
          </cell>
          <cell r="AA15">
            <v>36</v>
          </cell>
        </row>
        <row r="16">
          <cell r="E16" t="str">
            <v>Chinook salmon</v>
          </cell>
          <cell r="G16">
            <v>73</v>
          </cell>
          <cell r="AA16">
            <v>36</v>
          </cell>
        </row>
        <row r="17">
          <cell r="E17" t="str">
            <v>Chinook salmon</v>
          </cell>
          <cell r="G17">
            <v>78</v>
          </cell>
          <cell r="H17" t="str">
            <v>AD</v>
          </cell>
          <cell r="AA17">
            <v>36</v>
          </cell>
        </row>
        <row r="18">
          <cell r="E18" t="str">
            <v>Chinook salmon</v>
          </cell>
          <cell r="G18">
            <v>72</v>
          </cell>
          <cell r="AA18">
            <v>36</v>
          </cell>
        </row>
        <row r="19">
          <cell r="E19" t="str">
            <v>Chinook salmon</v>
          </cell>
          <cell r="G19">
            <v>61</v>
          </cell>
          <cell r="AA19">
            <v>36</v>
          </cell>
        </row>
        <row r="20">
          <cell r="E20" t="str">
            <v>Chinook salmon</v>
          </cell>
          <cell r="G20">
            <v>61</v>
          </cell>
          <cell r="H20" t="str">
            <v>AD</v>
          </cell>
          <cell r="AA20">
            <v>36</v>
          </cell>
        </row>
        <row r="21">
          <cell r="E21" t="str">
            <v>Chinook salmon</v>
          </cell>
          <cell r="G21">
            <v>64</v>
          </cell>
          <cell r="AA21">
            <v>36</v>
          </cell>
        </row>
        <row r="22">
          <cell r="E22" t="str">
            <v>Chinook salmon</v>
          </cell>
          <cell r="G22">
            <v>62</v>
          </cell>
          <cell r="AA22">
            <v>36</v>
          </cell>
        </row>
        <row r="23">
          <cell r="E23" t="str">
            <v>Chinook salmon</v>
          </cell>
          <cell r="G23">
            <v>65</v>
          </cell>
          <cell r="H23" t="str">
            <v>AD</v>
          </cell>
          <cell r="AA23">
            <v>36</v>
          </cell>
        </row>
        <row r="24">
          <cell r="E24" t="str">
            <v>Chinook salmon</v>
          </cell>
          <cell r="G24">
            <v>63</v>
          </cell>
          <cell r="AA24">
            <v>36</v>
          </cell>
        </row>
        <row r="25">
          <cell r="E25" t="str">
            <v>Chinook salmon</v>
          </cell>
          <cell r="G25">
            <v>56</v>
          </cell>
          <cell r="AA25">
            <v>36</v>
          </cell>
        </row>
        <row r="26">
          <cell r="E26" t="str">
            <v>Chinook salmon</v>
          </cell>
          <cell r="G26">
            <v>70</v>
          </cell>
          <cell r="AA26">
            <v>36</v>
          </cell>
        </row>
        <row r="27">
          <cell r="E27" t="str">
            <v>Chinook salmon</v>
          </cell>
          <cell r="G27">
            <v>72</v>
          </cell>
          <cell r="AA27">
            <v>36</v>
          </cell>
        </row>
        <row r="28">
          <cell r="E28" t="str">
            <v>Chinook salmon</v>
          </cell>
          <cell r="G28">
            <v>69</v>
          </cell>
          <cell r="H28" t="str">
            <v>AD</v>
          </cell>
          <cell r="AA28">
            <v>36</v>
          </cell>
        </row>
        <row r="29">
          <cell r="E29" t="str">
            <v>Chinook salmon</v>
          </cell>
          <cell r="G29">
            <v>58</v>
          </cell>
          <cell r="H29" t="str">
            <v>AD</v>
          </cell>
          <cell r="AA29">
            <v>36</v>
          </cell>
        </row>
        <row r="30">
          <cell r="E30" t="str">
            <v>Chinook salmon</v>
          </cell>
          <cell r="G30">
            <v>68</v>
          </cell>
          <cell r="H30" t="str">
            <v>AD</v>
          </cell>
          <cell r="AA30">
            <v>36</v>
          </cell>
        </row>
        <row r="31">
          <cell r="E31" t="str">
            <v>Chinook salmon</v>
          </cell>
          <cell r="G31">
            <v>66</v>
          </cell>
          <cell r="AA31">
            <v>36</v>
          </cell>
        </row>
        <row r="32">
          <cell r="E32" t="str">
            <v>Chinook salmon</v>
          </cell>
          <cell r="G32">
            <v>65</v>
          </cell>
          <cell r="AA32">
            <v>36</v>
          </cell>
        </row>
        <row r="33">
          <cell r="E33" t="str">
            <v>Chinook salmon</v>
          </cell>
          <cell r="G33">
            <v>69</v>
          </cell>
          <cell r="H33" t="str">
            <v>AD</v>
          </cell>
          <cell r="AA33">
            <v>36</v>
          </cell>
        </row>
        <row r="34">
          <cell r="E34" t="str">
            <v>Chinook salmon</v>
          </cell>
          <cell r="G34">
            <v>51</v>
          </cell>
          <cell r="AA34">
            <v>36</v>
          </cell>
        </row>
        <row r="35">
          <cell r="E35" t="str">
            <v>Chinook salmon</v>
          </cell>
          <cell r="G35">
            <v>58</v>
          </cell>
          <cell r="AA35">
            <v>36</v>
          </cell>
        </row>
        <row r="36">
          <cell r="E36" t="str">
            <v>Chinook salmon</v>
          </cell>
          <cell r="G36">
            <v>61</v>
          </cell>
          <cell r="AA36">
            <v>36</v>
          </cell>
        </row>
        <row r="37">
          <cell r="E37" t="str">
            <v>Chinook salmon</v>
          </cell>
          <cell r="G37">
            <v>68</v>
          </cell>
          <cell r="AA37">
            <v>36</v>
          </cell>
        </row>
        <row r="38">
          <cell r="E38" t="str">
            <v>Chinook salmon</v>
          </cell>
          <cell r="G38">
            <v>69</v>
          </cell>
          <cell r="AA38">
            <v>36</v>
          </cell>
        </row>
        <row r="39">
          <cell r="E39" t="str">
            <v>Chinook salmon</v>
          </cell>
          <cell r="G39">
            <v>72</v>
          </cell>
          <cell r="AA39">
            <v>36</v>
          </cell>
        </row>
        <row r="40">
          <cell r="E40" t="str">
            <v>Chinook salmon</v>
          </cell>
          <cell r="G40">
            <v>57</v>
          </cell>
          <cell r="AA40">
            <v>36</v>
          </cell>
        </row>
        <row r="41">
          <cell r="E41" t="str">
            <v>Chinook salmon</v>
          </cell>
          <cell r="G41">
            <v>69</v>
          </cell>
          <cell r="AA41">
            <v>36</v>
          </cell>
        </row>
        <row r="42">
          <cell r="E42" t="str">
            <v>Chinook salmon</v>
          </cell>
          <cell r="G42">
            <v>64</v>
          </cell>
          <cell r="AA42">
            <v>36</v>
          </cell>
        </row>
        <row r="43">
          <cell r="E43" t="str">
            <v>Chinook salmon</v>
          </cell>
          <cell r="G43">
            <v>69</v>
          </cell>
          <cell r="H43" t="str">
            <v>AD</v>
          </cell>
          <cell r="AA43">
            <v>36</v>
          </cell>
        </row>
        <row r="44">
          <cell r="E44" t="str">
            <v>Chinook salmon</v>
          </cell>
          <cell r="G44">
            <v>67</v>
          </cell>
          <cell r="AA44">
            <v>36</v>
          </cell>
        </row>
        <row r="45">
          <cell r="E45" t="str">
            <v>Chinook salmon</v>
          </cell>
          <cell r="G45">
            <v>73</v>
          </cell>
          <cell r="AA45">
            <v>36</v>
          </cell>
        </row>
        <row r="46">
          <cell r="E46" t="str">
            <v>Chinook salmon</v>
          </cell>
          <cell r="G46">
            <v>57</v>
          </cell>
          <cell r="AA46">
            <v>36</v>
          </cell>
        </row>
        <row r="47">
          <cell r="E47" t="str">
            <v>Chinook salmon</v>
          </cell>
          <cell r="G47">
            <v>55</v>
          </cell>
          <cell r="AA47">
            <v>36</v>
          </cell>
        </row>
        <row r="48">
          <cell r="E48" t="str">
            <v>Chinook salmon</v>
          </cell>
          <cell r="G48">
            <v>63</v>
          </cell>
          <cell r="AA48">
            <v>36</v>
          </cell>
        </row>
        <row r="49">
          <cell r="E49" t="str">
            <v>Chinook salmon</v>
          </cell>
          <cell r="G49">
            <v>59</v>
          </cell>
          <cell r="AA49">
            <v>36</v>
          </cell>
        </row>
        <row r="50">
          <cell r="E50" t="str">
            <v>Chinook salmon</v>
          </cell>
          <cell r="G50">
            <v>67</v>
          </cell>
          <cell r="AA50">
            <v>36</v>
          </cell>
        </row>
        <row r="51">
          <cell r="E51" t="str">
            <v>Chinook salmon</v>
          </cell>
          <cell r="G51">
            <v>65</v>
          </cell>
          <cell r="AA51">
            <v>36</v>
          </cell>
        </row>
        <row r="52">
          <cell r="E52" t="str">
            <v>Chinook salmon</v>
          </cell>
          <cell r="G52">
            <v>62</v>
          </cell>
          <cell r="H52" t="str">
            <v>AD</v>
          </cell>
          <cell r="AA52">
            <v>36</v>
          </cell>
        </row>
        <row r="53">
          <cell r="E53" t="str">
            <v>Chinook salmon</v>
          </cell>
          <cell r="G53">
            <v>58</v>
          </cell>
          <cell r="AA53">
            <v>36</v>
          </cell>
        </row>
        <row r="54">
          <cell r="E54" t="str">
            <v>Chinook salmon</v>
          </cell>
          <cell r="G54">
            <v>78</v>
          </cell>
          <cell r="AA54">
            <v>36</v>
          </cell>
        </row>
        <row r="55">
          <cell r="E55" t="str">
            <v>Chinook salmon</v>
          </cell>
          <cell r="G55">
            <v>64</v>
          </cell>
          <cell r="H55" t="str">
            <v>AD</v>
          </cell>
          <cell r="AA55">
            <v>36</v>
          </cell>
        </row>
        <row r="56">
          <cell r="E56" t="str">
            <v>Chinook salmon</v>
          </cell>
          <cell r="G56">
            <v>64</v>
          </cell>
          <cell r="H56" t="str">
            <v>AD</v>
          </cell>
          <cell r="AA56">
            <v>36</v>
          </cell>
        </row>
        <row r="57">
          <cell r="E57" t="str">
            <v>Chinook salmon</v>
          </cell>
          <cell r="G57">
            <v>60</v>
          </cell>
          <cell r="H57" t="str">
            <v>AD</v>
          </cell>
          <cell r="AA57">
            <v>36</v>
          </cell>
        </row>
        <row r="58">
          <cell r="E58" t="str">
            <v>Chinook salmon</v>
          </cell>
          <cell r="G58">
            <v>66</v>
          </cell>
          <cell r="AA58">
            <v>36</v>
          </cell>
        </row>
        <row r="59">
          <cell r="E59" t="str">
            <v>Chinook salmon</v>
          </cell>
          <cell r="G59">
            <v>64</v>
          </cell>
          <cell r="AA59">
            <v>36</v>
          </cell>
        </row>
        <row r="60">
          <cell r="E60" t="str">
            <v>Chinook salmon</v>
          </cell>
          <cell r="G60">
            <v>67</v>
          </cell>
          <cell r="AA60">
            <v>36</v>
          </cell>
        </row>
        <row r="61">
          <cell r="E61" t="str">
            <v>Chinook salmon</v>
          </cell>
          <cell r="G61">
            <v>66</v>
          </cell>
          <cell r="AA61">
            <v>36</v>
          </cell>
        </row>
        <row r="62">
          <cell r="E62" t="str">
            <v>Chinook salmon</v>
          </cell>
          <cell r="G62">
            <v>69</v>
          </cell>
          <cell r="AA62">
            <v>36</v>
          </cell>
        </row>
        <row r="63">
          <cell r="E63" t="str">
            <v>Chinook salmon</v>
          </cell>
          <cell r="G63">
            <v>64</v>
          </cell>
          <cell r="AA63">
            <v>36</v>
          </cell>
        </row>
        <row r="64">
          <cell r="E64" t="str">
            <v>Chinook salmon</v>
          </cell>
          <cell r="G64">
            <v>64</v>
          </cell>
          <cell r="AA64">
            <v>36</v>
          </cell>
        </row>
        <row r="65">
          <cell r="E65" t="str">
            <v>Chinook salmon</v>
          </cell>
          <cell r="G65">
            <v>58</v>
          </cell>
          <cell r="AA65">
            <v>36</v>
          </cell>
        </row>
        <row r="66">
          <cell r="E66" t="str">
            <v>Chinook salmon</v>
          </cell>
          <cell r="G66">
            <v>73</v>
          </cell>
          <cell r="AA66">
            <v>36</v>
          </cell>
        </row>
        <row r="67">
          <cell r="E67" t="str">
            <v>Chinook salmon</v>
          </cell>
          <cell r="G67">
            <v>72</v>
          </cell>
          <cell r="AA67">
            <v>36</v>
          </cell>
        </row>
        <row r="68">
          <cell r="E68" t="str">
            <v>Chinook salmon</v>
          </cell>
          <cell r="G68">
            <v>64</v>
          </cell>
          <cell r="AA68">
            <v>36</v>
          </cell>
        </row>
        <row r="69">
          <cell r="E69" t="str">
            <v>Chinook salmon</v>
          </cell>
          <cell r="G69">
            <v>63</v>
          </cell>
          <cell r="AA69">
            <v>36</v>
          </cell>
        </row>
        <row r="70">
          <cell r="E70" t="str">
            <v>Chinook salmon</v>
          </cell>
          <cell r="G70">
            <v>73</v>
          </cell>
          <cell r="H70" t="str">
            <v>AD</v>
          </cell>
          <cell r="AA70">
            <v>36</v>
          </cell>
        </row>
        <row r="71">
          <cell r="E71" t="str">
            <v>Chinook salmon</v>
          </cell>
          <cell r="G71">
            <v>63</v>
          </cell>
          <cell r="AA71">
            <v>36</v>
          </cell>
        </row>
        <row r="72">
          <cell r="E72" t="str">
            <v>Chinook salmon</v>
          </cell>
          <cell r="G72">
            <v>66</v>
          </cell>
          <cell r="H72" t="str">
            <v>AD</v>
          </cell>
          <cell r="AA72">
            <v>36</v>
          </cell>
        </row>
        <row r="73">
          <cell r="E73" t="str">
            <v>Chinook salmon</v>
          </cell>
          <cell r="G73">
            <v>74</v>
          </cell>
          <cell r="H73" t="str">
            <v>AD</v>
          </cell>
          <cell r="AA73">
            <v>36</v>
          </cell>
        </row>
        <row r="74">
          <cell r="E74" t="str">
            <v>Chinook salmon</v>
          </cell>
          <cell r="G74">
            <v>65</v>
          </cell>
          <cell r="AA74">
            <v>36</v>
          </cell>
        </row>
        <row r="75">
          <cell r="E75" t="str">
            <v>Chinook salmon</v>
          </cell>
          <cell r="G75">
            <v>65</v>
          </cell>
          <cell r="AA75">
            <v>36</v>
          </cell>
        </row>
        <row r="76">
          <cell r="E76" t="str">
            <v>Chinook salmon</v>
          </cell>
          <cell r="G76">
            <v>77</v>
          </cell>
          <cell r="AA76">
            <v>36</v>
          </cell>
        </row>
        <row r="77">
          <cell r="E77" t="str">
            <v>Chinook salmon</v>
          </cell>
          <cell r="G77">
            <v>63</v>
          </cell>
          <cell r="AA77">
            <v>36</v>
          </cell>
        </row>
        <row r="78">
          <cell r="E78" t="str">
            <v>Chinook salmon</v>
          </cell>
          <cell r="G78">
            <v>66</v>
          </cell>
          <cell r="AA78">
            <v>36</v>
          </cell>
        </row>
        <row r="79">
          <cell r="E79" t="str">
            <v>Chinook salmon</v>
          </cell>
          <cell r="G79">
            <v>77</v>
          </cell>
          <cell r="AA79">
            <v>36</v>
          </cell>
        </row>
        <row r="80">
          <cell r="E80" t="str">
            <v>Chinook salmon</v>
          </cell>
          <cell r="G80">
            <v>73</v>
          </cell>
          <cell r="AA80">
            <v>36</v>
          </cell>
        </row>
        <row r="81">
          <cell r="E81" t="str">
            <v>Chinook salmon</v>
          </cell>
          <cell r="G81">
            <v>77</v>
          </cell>
          <cell r="AA81">
            <v>36</v>
          </cell>
        </row>
        <row r="82">
          <cell r="E82" t="str">
            <v>Chinook salmon</v>
          </cell>
          <cell r="G82">
            <v>81</v>
          </cell>
          <cell r="AA82">
            <v>36</v>
          </cell>
        </row>
        <row r="83">
          <cell r="E83" t="str">
            <v>Chinook salmon</v>
          </cell>
          <cell r="G83">
            <v>65</v>
          </cell>
          <cell r="H83" t="str">
            <v>AD</v>
          </cell>
          <cell r="AA83">
            <v>36</v>
          </cell>
        </row>
        <row r="84">
          <cell r="E84" t="str">
            <v>Chinook salmon</v>
          </cell>
          <cell r="G84">
            <v>65</v>
          </cell>
          <cell r="AA84">
            <v>36</v>
          </cell>
        </row>
        <row r="85">
          <cell r="E85" t="str">
            <v>Chinook salmon</v>
          </cell>
          <cell r="G85">
            <v>68</v>
          </cell>
          <cell r="H85" t="str">
            <v>AD</v>
          </cell>
          <cell r="AA85">
            <v>36</v>
          </cell>
        </row>
        <row r="86">
          <cell r="E86" t="str">
            <v>Chinook salmon</v>
          </cell>
          <cell r="G86">
            <v>78</v>
          </cell>
          <cell r="AA86">
            <v>36</v>
          </cell>
        </row>
        <row r="87">
          <cell r="E87" t="str">
            <v>Chinook salmon</v>
          </cell>
          <cell r="G87">
            <v>59</v>
          </cell>
          <cell r="AA87">
            <v>36</v>
          </cell>
        </row>
        <row r="88">
          <cell r="E88" t="str">
            <v>Chinook salmon</v>
          </cell>
          <cell r="G88">
            <v>62</v>
          </cell>
          <cell r="AA88">
            <v>37</v>
          </cell>
        </row>
        <row r="89">
          <cell r="E89" t="str">
            <v>Chinook salmon</v>
          </cell>
          <cell r="G89">
            <v>67</v>
          </cell>
          <cell r="H89" t="str">
            <v>AD</v>
          </cell>
          <cell r="AA89">
            <v>37</v>
          </cell>
        </row>
        <row r="90">
          <cell r="E90" t="str">
            <v>Chinook salmon</v>
          </cell>
          <cell r="G90">
            <v>63</v>
          </cell>
          <cell r="AA90">
            <v>37</v>
          </cell>
        </row>
        <row r="91">
          <cell r="E91" t="str">
            <v>Chinook salmon</v>
          </cell>
          <cell r="G91">
            <v>76</v>
          </cell>
          <cell r="AA91">
            <v>37</v>
          </cell>
        </row>
        <row r="92">
          <cell r="E92" t="str">
            <v>Chinook salmon</v>
          </cell>
          <cell r="G92">
            <v>73</v>
          </cell>
          <cell r="AA92">
            <v>37</v>
          </cell>
        </row>
        <row r="93">
          <cell r="E93" t="str">
            <v>Chinook salmon</v>
          </cell>
          <cell r="G93">
            <v>58</v>
          </cell>
          <cell r="AA93">
            <v>37</v>
          </cell>
        </row>
        <row r="94">
          <cell r="E94" t="str">
            <v>Chinook salmon</v>
          </cell>
          <cell r="G94">
            <v>71</v>
          </cell>
          <cell r="AA94">
            <v>37</v>
          </cell>
        </row>
        <row r="95">
          <cell r="E95" t="str">
            <v>Chinook salmon</v>
          </cell>
          <cell r="G95">
            <v>62</v>
          </cell>
          <cell r="AA95">
            <v>37</v>
          </cell>
        </row>
        <row r="96">
          <cell r="E96" t="str">
            <v>Chinook salmon</v>
          </cell>
          <cell r="G96">
            <v>61</v>
          </cell>
          <cell r="AA96">
            <v>37</v>
          </cell>
        </row>
        <row r="97">
          <cell r="E97" t="str">
            <v>Chinook salmon</v>
          </cell>
          <cell r="G97">
            <v>61</v>
          </cell>
          <cell r="AA97">
            <v>37</v>
          </cell>
        </row>
        <row r="98">
          <cell r="E98" t="str">
            <v>Chinook salmon</v>
          </cell>
          <cell r="G98">
            <v>68</v>
          </cell>
          <cell r="AA98">
            <v>37</v>
          </cell>
        </row>
        <row r="99">
          <cell r="E99" t="str">
            <v>Chinook salmon</v>
          </cell>
          <cell r="G99">
            <v>57</v>
          </cell>
          <cell r="AA99">
            <v>37</v>
          </cell>
        </row>
        <row r="100">
          <cell r="E100" t="str">
            <v>Chinook salmon</v>
          </cell>
          <cell r="G100">
            <v>63</v>
          </cell>
          <cell r="AA100">
            <v>37</v>
          </cell>
        </row>
        <row r="101">
          <cell r="E101" t="str">
            <v>Chinook salmon</v>
          </cell>
          <cell r="G101">
            <v>67</v>
          </cell>
          <cell r="AA101">
            <v>37</v>
          </cell>
        </row>
        <row r="102">
          <cell r="E102" t="str">
            <v>Chinook salmon</v>
          </cell>
          <cell r="G102">
            <v>68</v>
          </cell>
          <cell r="AA102">
            <v>37</v>
          </cell>
        </row>
        <row r="103">
          <cell r="E103" t="str">
            <v>Chinook salmon</v>
          </cell>
          <cell r="G103">
            <v>64</v>
          </cell>
          <cell r="AA103">
            <v>37</v>
          </cell>
        </row>
        <row r="104">
          <cell r="E104" t="str">
            <v>Chinook salmon</v>
          </cell>
          <cell r="G104">
            <v>67</v>
          </cell>
          <cell r="AA104">
            <v>37</v>
          </cell>
        </row>
        <row r="105">
          <cell r="E105" t="str">
            <v>Chinook salmon</v>
          </cell>
          <cell r="G105">
            <v>71</v>
          </cell>
          <cell r="AA105">
            <v>37</v>
          </cell>
        </row>
        <row r="106">
          <cell r="E106" t="str">
            <v>Chinook salmon</v>
          </cell>
          <cell r="G106">
            <v>62</v>
          </cell>
          <cell r="AA106">
            <v>37</v>
          </cell>
        </row>
        <row r="107">
          <cell r="E107" t="str">
            <v>Chinook salmon</v>
          </cell>
          <cell r="G107">
            <v>66</v>
          </cell>
          <cell r="AA107">
            <v>37</v>
          </cell>
        </row>
        <row r="108">
          <cell r="E108" t="str">
            <v>Chinook salmon</v>
          </cell>
          <cell r="G108">
            <v>57</v>
          </cell>
          <cell r="AA108">
            <v>37</v>
          </cell>
        </row>
        <row r="109">
          <cell r="E109" t="str">
            <v>Chinook salmon</v>
          </cell>
          <cell r="G109">
            <v>62</v>
          </cell>
          <cell r="H109" t="str">
            <v>AD</v>
          </cell>
          <cell r="AA109">
            <v>37</v>
          </cell>
        </row>
        <row r="110">
          <cell r="E110" t="str">
            <v>Chinook salmon</v>
          </cell>
          <cell r="G110">
            <v>61</v>
          </cell>
          <cell r="AA110">
            <v>37</v>
          </cell>
        </row>
        <row r="111">
          <cell r="E111" t="str">
            <v>Chinook salmon</v>
          </cell>
          <cell r="G111">
            <v>64</v>
          </cell>
          <cell r="H111" t="str">
            <v>AD</v>
          </cell>
          <cell r="AA111">
            <v>37</v>
          </cell>
        </row>
        <row r="112">
          <cell r="E112" t="str">
            <v>Chinook salmon</v>
          </cell>
          <cell r="G112">
            <v>62</v>
          </cell>
          <cell r="H112" t="str">
            <v>AD</v>
          </cell>
          <cell r="AA112">
            <v>37</v>
          </cell>
        </row>
        <row r="113">
          <cell r="E113" t="str">
            <v>Chinook salmon</v>
          </cell>
          <cell r="G113">
            <v>68</v>
          </cell>
          <cell r="AA113">
            <v>37</v>
          </cell>
        </row>
        <row r="114">
          <cell r="E114" t="str">
            <v>Chinook salmon</v>
          </cell>
          <cell r="G114">
            <v>65</v>
          </cell>
          <cell r="AA114">
            <v>37</v>
          </cell>
        </row>
        <row r="115">
          <cell r="E115" t="str">
            <v>Chinook salmon</v>
          </cell>
          <cell r="G115">
            <v>72</v>
          </cell>
          <cell r="AA115">
            <v>37</v>
          </cell>
        </row>
        <row r="116">
          <cell r="E116" t="str">
            <v>Chinook salmon</v>
          </cell>
          <cell r="G116">
            <v>61</v>
          </cell>
          <cell r="AA116">
            <v>37</v>
          </cell>
        </row>
        <row r="117">
          <cell r="E117" t="str">
            <v>Chinook salmon</v>
          </cell>
          <cell r="G117">
            <v>63</v>
          </cell>
          <cell r="AA117">
            <v>37</v>
          </cell>
        </row>
        <row r="118">
          <cell r="E118" t="str">
            <v>Chinook salmon</v>
          </cell>
          <cell r="G118">
            <v>82</v>
          </cell>
          <cell r="H118" t="str">
            <v>AD</v>
          </cell>
          <cell r="AA118">
            <v>37</v>
          </cell>
        </row>
        <row r="119">
          <cell r="E119" t="str">
            <v>Chinook salmon</v>
          </cell>
          <cell r="G119">
            <v>66</v>
          </cell>
          <cell r="AA119">
            <v>37</v>
          </cell>
        </row>
        <row r="120">
          <cell r="E120" t="str">
            <v>Chinook salmon</v>
          </cell>
          <cell r="G120">
            <v>57</v>
          </cell>
          <cell r="AA120">
            <v>37</v>
          </cell>
        </row>
        <row r="121">
          <cell r="E121" t="str">
            <v>Chinook salmon</v>
          </cell>
          <cell r="G121">
            <v>67</v>
          </cell>
          <cell r="H121" t="str">
            <v>AD</v>
          </cell>
          <cell r="AA121">
            <v>37</v>
          </cell>
        </row>
        <row r="122">
          <cell r="E122" t="str">
            <v>Chinook salmon</v>
          </cell>
          <cell r="G122">
            <v>65</v>
          </cell>
          <cell r="AA122">
            <v>37</v>
          </cell>
        </row>
        <row r="123">
          <cell r="E123" t="str">
            <v>Chinook salmon</v>
          </cell>
          <cell r="G123">
            <v>59</v>
          </cell>
          <cell r="H123" t="str">
            <v>AD</v>
          </cell>
          <cell r="AA123">
            <v>37</v>
          </cell>
        </row>
        <row r="124">
          <cell r="E124" t="str">
            <v>Chinook salmon</v>
          </cell>
          <cell r="G124">
            <v>69</v>
          </cell>
          <cell r="AA124">
            <v>37</v>
          </cell>
        </row>
        <row r="125">
          <cell r="E125" t="str">
            <v>Chinook salmon</v>
          </cell>
          <cell r="G125">
            <v>61</v>
          </cell>
          <cell r="AA125">
            <v>37</v>
          </cell>
        </row>
        <row r="126">
          <cell r="E126" t="str">
            <v>Chinook salmon</v>
          </cell>
          <cell r="G126">
            <v>67</v>
          </cell>
          <cell r="AA126">
            <v>37</v>
          </cell>
        </row>
        <row r="127">
          <cell r="E127" t="str">
            <v>Chinook salmon</v>
          </cell>
          <cell r="G127">
            <v>59</v>
          </cell>
          <cell r="AA127">
            <v>37</v>
          </cell>
        </row>
        <row r="128">
          <cell r="E128" t="str">
            <v>Chinook salmon</v>
          </cell>
          <cell r="G128">
            <v>73</v>
          </cell>
          <cell r="AA128">
            <v>37</v>
          </cell>
        </row>
        <row r="129">
          <cell r="E129" t="str">
            <v>Chinook salmon</v>
          </cell>
          <cell r="G129">
            <v>71</v>
          </cell>
          <cell r="AA129">
            <v>37</v>
          </cell>
        </row>
        <row r="130">
          <cell r="E130" t="str">
            <v>Chinook salmon</v>
          </cell>
          <cell r="G130">
            <v>63</v>
          </cell>
          <cell r="AA130">
            <v>37</v>
          </cell>
        </row>
        <row r="131">
          <cell r="E131" t="str">
            <v>Chinook salmon</v>
          </cell>
          <cell r="G131">
            <v>74</v>
          </cell>
          <cell r="AA131">
            <v>37</v>
          </cell>
        </row>
        <row r="132">
          <cell r="E132" t="str">
            <v>Chinook salmon</v>
          </cell>
          <cell r="G132">
            <v>59</v>
          </cell>
          <cell r="AA132">
            <v>37</v>
          </cell>
        </row>
        <row r="133">
          <cell r="E133" t="str">
            <v>Chinook salmon</v>
          </cell>
          <cell r="G133">
            <v>62</v>
          </cell>
          <cell r="H133" t="str">
            <v>AD</v>
          </cell>
          <cell r="AA133">
            <v>37</v>
          </cell>
        </row>
        <row r="134">
          <cell r="E134" t="str">
            <v>Chinook salmon</v>
          </cell>
          <cell r="G134">
            <v>64</v>
          </cell>
          <cell r="AA134">
            <v>37</v>
          </cell>
        </row>
        <row r="135">
          <cell r="E135" t="str">
            <v>Chinook salmon</v>
          </cell>
          <cell r="G135">
            <v>67</v>
          </cell>
          <cell r="H135" t="str">
            <v>AD</v>
          </cell>
          <cell r="AA135">
            <v>37</v>
          </cell>
        </row>
        <row r="136">
          <cell r="E136" t="str">
            <v>Chinook salmon</v>
          </cell>
          <cell r="G136">
            <v>61</v>
          </cell>
          <cell r="H136" t="str">
            <v>AD</v>
          </cell>
          <cell r="AA136">
            <v>37</v>
          </cell>
        </row>
        <row r="137">
          <cell r="E137" t="str">
            <v>Chinook salmon</v>
          </cell>
          <cell r="G137">
            <v>60</v>
          </cell>
          <cell r="AA137">
            <v>37</v>
          </cell>
        </row>
        <row r="138">
          <cell r="E138" t="str">
            <v>Chinook salmon</v>
          </cell>
          <cell r="G138">
            <v>63</v>
          </cell>
          <cell r="H138" t="str">
            <v>AD</v>
          </cell>
          <cell r="AA138">
            <v>37</v>
          </cell>
        </row>
        <row r="139">
          <cell r="E139" t="str">
            <v>Chinook salmon</v>
          </cell>
          <cell r="G139">
            <v>80</v>
          </cell>
          <cell r="AA139">
            <v>37</v>
          </cell>
        </row>
        <row r="140">
          <cell r="E140" t="str">
            <v>Chinook salmon</v>
          </cell>
          <cell r="G140">
            <v>63</v>
          </cell>
          <cell r="AA140">
            <v>37</v>
          </cell>
        </row>
        <row r="141">
          <cell r="E141" t="str">
            <v>Chinook salmon</v>
          </cell>
          <cell r="G141">
            <v>76</v>
          </cell>
          <cell r="AA141">
            <v>37</v>
          </cell>
        </row>
        <row r="142">
          <cell r="E142" t="str">
            <v>Chinook salmon</v>
          </cell>
          <cell r="G142">
            <v>62</v>
          </cell>
          <cell r="H142" t="str">
            <v>AD</v>
          </cell>
          <cell r="AA142">
            <v>37</v>
          </cell>
        </row>
        <row r="143">
          <cell r="E143" t="str">
            <v>Chinook salmon</v>
          </cell>
          <cell r="G143">
            <v>68</v>
          </cell>
          <cell r="H143" t="str">
            <v>AD</v>
          </cell>
          <cell r="AA143">
            <v>37</v>
          </cell>
        </row>
        <row r="144">
          <cell r="E144" t="str">
            <v>Chinook salmon</v>
          </cell>
          <cell r="G144">
            <v>57</v>
          </cell>
          <cell r="AA144">
            <v>37</v>
          </cell>
        </row>
        <row r="145">
          <cell r="E145" t="str">
            <v>Chinook salmon</v>
          </cell>
          <cell r="G145">
            <v>59</v>
          </cell>
          <cell r="AA145">
            <v>37</v>
          </cell>
        </row>
        <row r="146">
          <cell r="E146" t="str">
            <v>Chinook salmon</v>
          </cell>
          <cell r="G146">
            <v>64</v>
          </cell>
          <cell r="AA146">
            <v>37</v>
          </cell>
        </row>
        <row r="147">
          <cell r="E147" t="str">
            <v>Chinook salmon</v>
          </cell>
          <cell r="G147">
            <v>69</v>
          </cell>
          <cell r="AA147">
            <v>37</v>
          </cell>
        </row>
        <row r="148">
          <cell r="E148" t="str">
            <v>Chinook salmon</v>
          </cell>
          <cell r="G148">
            <v>73</v>
          </cell>
          <cell r="AA148">
            <v>37</v>
          </cell>
        </row>
        <row r="149">
          <cell r="E149" t="str">
            <v>Chinook salmon</v>
          </cell>
          <cell r="G149">
            <v>62</v>
          </cell>
          <cell r="AA149">
            <v>37</v>
          </cell>
        </row>
        <row r="150">
          <cell r="E150" t="str">
            <v>Chinook salmon</v>
          </cell>
          <cell r="G150">
            <v>76</v>
          </cell>
          <cell r="H150" t="str">
            <v>AD</v>
          </cell>
          <cell r="AA150">
            <v>37</v>
          </cell>
        </row>
        <row r="151">
          <cell r="E151" t="str">
            <v>Chinook salmon</v>
          </cell>
          <cell r="G151">
            <v>56</v>
          </cell>
          <cell r="H151" t="str">
            <v>AD</v>
          </cell>
          <cell r="AA151">
            <v>37</v>
          </cell>
        </row>
        <row r="152">
          <cell r="E152" t="str">
            <v>Chinook salmon</v>
          </cell>
          <cell r="G152">
            <v>60</v>
          </cell>
          <cell r="H152" t="str">
            <v>AD</v>
          </cell>
          <cell r="AA152">
            <v>37</v>
          </cell>
        </row>
        <row r="153">
          <cell r="E153" t="str">
            <v>Chinook salmon</v>
          </cell>
          <cell r="G153">
            <v>65</v>
          </cell>
          <cell r="AA153">
            <v>37</v>
          </cell>
        </row>
        <row r="154">
          <cell r="E154" t="str">
            <v>Chinook salmon</v>
          </cell>
          <cell r="G154">
            <v>66</v>
          </cell>
          <cell r="AA154">
            <v>37</v>
          </cell>
        </row>
        <row r="155">
          <cell r="E155" t="str">
            <v>Chinook salmon</v>
          </cell>
          <cell r="G155">
            <v>66</v>
          </cell>
          <cell r="H155" t="str">
            <v>AD</v>
          </cell>
          <cell r="AA155">
            <v>37</v>
          </cell>
        </row>
        <row r="156">
          <cell r="E156" t="str">
            <v>Chinook salmon</v>
          </cell>
          <cell r="G156">
            <v>73</v>
          </cell>
          <cell r="AA156">
            <v>37</v>
          </cell>
        </row>
        <row r="157">
          <cell r="E157" t="str">
            <v>Chinook salmon</v>
          </cell>
          <cell r="G157">
            <v>63</v>
          </cell>
          <cell r="H157" t="str">
            <v>AD</v>
          </cell>
          <cell r="AA157">
            <v>37</v>
          </cell>
        </row>
        <row r="158">
          <cell r="E158" t="str">
            <v>Chinook salmon</v>
          </cell>
          <cell r="G158">
            <v>62</v>
          </cell>
          <cell r="AA158">
            <v>37</v>
          </cell>
        </row>
        <row r="159">
          <cell r="E159" t="str">
            <v>Chinook salmon</v>
          </cell>
          <cell r="G159">
            <v>60</v>
          </cell>
          <cell r="H159" t="str">
            <v>AD</v>
          </cell>
          <cell r="AA159">
            <v>37</v>
          </cell>
        </row>
        <row r="160">
          <cell r="E160" t="str">
            <v>Chinook salmon</v>
          </cell>
          <cell r="G160">
            <v>61</v>
          </cell>
          <cell r="H160" t="str">
            <v>AD</v>
          </cell>
          <cell r="AA160">
            <v>37</v>
          </cell>
        </row>
        <row r="161">
          <cell r="E161" t="str">
            <v>Chinook salmon</v>
          </cell>
          <cell r="G161">
            <v>59</v>
          </cell>
          <cell r="H161" t="str">
            <v>AD</v>
          </cell>
          <cell r="AA161">
            <v>37</v>
          </cell>
        </row>
        <row r="162">
          <cell r="E162" t="str">
            <v>Chinook salmon</v>
          </cell>
          <cell r="G162">
            <v>77</v>
          </cell>
          <cell r="AA162">
            <v>37</v>
          </cell>
        </row>
        <row r="163">
          <cell r="E163" t="str">
            <v>Chinook salmon</v>
          </cell>
          <cell r="G163">
            <v>73</v>
          </cell>
          <cell r="AA163">
            <v>37</v>
          </cell>
        </row>
        <row r="164">
          <cell r="E164" t="str">
            <v>Chinook salmon</v>
          </cell>
          <cell r="G164">
            <v>63</v>
          </cell>
          <cell r="AA164">
            <v>37</v>
          </cell>
        </row>
        <row r="165">
          <cell r="E165" t="str">
            <v>Chinook salmon</v>
          </cell>
          <cell r="G165">
            <v>70</v>
          </cell>
          <cell r="H165" t="str">
            <v>AD</v>
          </cell>
          <cell r="AA165">
            <v>37</v>
          </cell>
        </row>
        <row r="166">
          <cell r="E166" t="str">
            <v>Chinook salmon</v>
          </cell>
          <cell r="G166">
            <v>69</v>
          </cell>
          <cell r="AA166">
            <v>37</v>
          </cell>
        </row>
        <row r="167">
          <cell r="E167" t="str">
            <v>Chinook salmon</v>
          </cell>
          <cell r="G167">
            <v>74</v>
          </cell>
          <cell r="AA167">
            <v>37</v>
          </cell>
        </row>
        <row r="168">
          <cell r="E168" t="str">
            <v>Chinook salmon</v>
          </cell>
          <cell r="G168">
            <v>63</v>
          </cell>
          <cell r="AA168">
            <v>37</v>
          </cell>
        </row>
        <row r="169">
          <cell r="E169" t="str">
            <v>Chinook salmon</v>
          </cell>
          <cell r="G169">
            <v>60</v>
          </cell>
          <cell r="AA169">
            <v>37</v>
          </cell>
        </row>
        <row r="170">
          <cell r="E170" t="str">
            <v>Chinook salmon</v>
          </cell>
          <cell r="G170">
            <v>63</v>
          </cell>
          <cell r="AA170">
            <v>37</v>
          </cell>
        </row>
        <row r="171">
          <cell r="E171" t="str">
            <v>Chinook salmon</v>
          </cell>
          <cell r="G171">
            <v>55</v>
          </cell>
          <cell r="AA171">
            <v>37</v>
          </cell>
        </row>
        <row r="172">
          <cell r="E172" t="str">
            <v>Chinook salmon</v>
          </cell>
          <cell r="G172">
            <v>68</v>
          </cell>
          <cell r="AA172">
            <v>37</v>
          </cell>
        </row>
        <row r="173">
          <cell r="E173" t="str">
            <v>Chinook salmon</v>
          </cell>
          <cell r="G173">
            <v>63</v>
          </cell>
          <cell r="H173" t="str">
            <v>AD</v>
          </cell>
          <cell r="AA173">
            <v>37</v>
          </cell>
        </row>
        <row r="174">
          <cell r="E174" t="str">
            <v>Chinook salmon</v>
          </cell>
          <cell r="G174">
            <v>62</v>
          </cell>
          <cell r="AA174">
            <v>37</v>
          </cell>
        </row>
        <row r="175">
          <cell r="E175" t="str">
            <v>Chinook salmon</v>
          </cell>
          <cell r="G175">
            <v>81</v>
          </cell>
          <cell r="AA175">
            <v>37</v>
          </cell>
        </row>
        <row r="176">
          <cell r="E176" t="str">
            <v>Chinook salmon</v>
          </cell>
          <cell r="G176">
            <v>60</v>
          </cell>
          <cell r="AA176">
            <v>37</v>
          </cell>
        </row>
        <row r="177">
          <cell r="E177" t="str">
            <v>Chinook salmon</v>
          </cell>
          <cell r="G177">
            <v>68</v>
          </cell>
          <cell r="H177" t="str">
            <v>AD</v>
          </cell>
          <cell r="AA177">
            <v>37</v>
          </cell>
        </row>
        <row r="178">
          <cell r="E178" t="str">
            <v>Chinook salmon</v>
          </cell>
          <cell r="G178">
            <v>61</v>
          </cell>
          <cell r="AA178">
            <v>37</v>
          </cell>
        </row>
        <row r="179">
          <cell r="E179" t="str">
            <v>Chinook salmon</v>
          </cell>
          <cell r="G179">
            <v>62</v>
          </cell>
          <cell r="AA179">
            <v>37</v>
          </cell>
        </row>
        <row r="180">
          <cell r="E180" t="str">
            <v>Chinook salmon</v>
          </cell>
          <cell r="G180">
            <v>55</v>
          </cell>
          <cell r="AA180">
            <v>37</v>
          </cell>
        </row>
        <row r="181">
          <cell r="E181" t="str">
            <v>Chinook salmon</v>
          </cell>
          <cell r="G181">
            <v>79</v>
          </cell>
          <cell r="H181" t="str">
            <v>AD</v>
          </cell>
          <cell r="AA181">
            <v>37</v>
          </cell>
        </row>
        <row r="182">
          <cell r="E182" t="str">
            <v>Chinook salmon</v>
          </cell>
          <cell r="G182">
            <v>63</v>
          </cell>
          <cell r="AA182">
            <v>37</v>
          </cell>
        </row>
        <row r="183">
          <cell r="E183" t="str">
            <v>Chinook salmon</v>
          </cell>
          <cell r="G183">
            <v>57</v>
          </cell>
          <cell r="AA183">
            <v>37</v>
          </cell>
        </row>
        <row r="184">
          <cell r="E184" t="str">
            <v>Chinook salmon</v>
          </cell>
          <cell r="G184">
            <v>67</v>
          </cell>
          <cell r="AA184">
            <v>37</v>
          </cell>
        </row>
        <row r="185">
          <cell r="E185" t="str">
            <v>Chinook salmon</v>
          </cell>
          <cell r="G185">
            <v>67</v>
          </cell>
          <cell r="AA185">
            <v>37</v>
          </cell>
        </row>
        <row r="186">
          <cell r="E186" t="str">
            <v>Chinook salmon</v>
          </cell>
          <cell r="G186">
            <v>67</v>
          </cell>
          <cell r="AA186">
            <v>37</v>
          </cell>
        </row>
        <row r="187">
          <cell r="E187" t="str">
            <v>Chinook salmon</v>
          </cell>
          <cell r="G187">
            <v>60</v>
          </cell>
          <cell r="H187" t="str">
            <v>AD</v>
          </cell>
          <cell r="AA187">
            <v>37</v>
          </cell>
        </row>
        <row r="188">
          <cell r="E188" t="str">
            <v>Chinook salmon</v>
          </cell>
          <cell r="G188">
            <v>68</v>
          </cell>
          <cell r="AA188">
            <v>37</v>
          </cell>
        </row>
        <row r="189">
          <cell r="E189" t="str">
            <v>Chinook salmon</v>
          </cell>
          <cell r="G189">
            <v>63</v>
          </cell>
          <cell r="AA189">
            <v>37</v>
          </cell>
        </row>
        <row r="190">
          <cell r="E190" t="str">
            <v>Chinook salmon</v>
          </cell>
          <cell r="G190">
            <v>58</v>
          </cell>
          <cell r="AA190">
            <v>37</v>
          </cell>
        </row>
        <row r="191">
          <cell r="E191" t="str">
            <v>Chinook salmon</v>
          </cell>
          <cell r="G191">
            <v>75</v>
          </cell>
          <cell r="AA191">
            <v>37</v>
          </cell>
        </row>
        <row r="192">
          <cell r="E192" t="str">
            <v>Chinook salmon</v>
          </cell>
          <cell r="G192">
            <v>72</v>
          </cell>
          <cell r="AA192">
            <v>37</v>
          </cell>
        </row>
        <row r="193">
          <cell r="E193" t="str">
            <v>Chinook salmon</v>
          </cell>
          <cell r="G193">
            <v>61</v>
          </cell>
          <cell r="AA193">
            <v>37</v>
          </cell>
        </row>
        <row r="194">
          <cell r="E194" t="str">
            <v>Chinook salmon</v>
          </cell>
          <cell r="G194">
            <v>60</v>
          </cell>
          <cell r="H194" t="str">
            <v>AD</v>
          </cell>
          <cell r="AA194">
            <v>37</v>
          </cell>
        </row>
        <row r="195">
          <cell r="E195" t="str">
            <v>Chinook salmon</v>
          </cell>
          <cell r="G195">
            <v>61</v>
          </cell>
          <cell r="H195" t="str">
            <v>AD</v>
          </cell>
          <cell r="AA195">
            <v>37</v>
          </cell>
        </row>
        <row r="196">
          <cell r="E196" t="str">
            <v>Chinook salmon</v>
          </cell>
          <cell r="G196">
            <v>71</v>
          </cell>
          <cell r="AA196">
            <v>37</v>
          </cell>
        </row>
        <row r="197">
          <cell r="E197" t="str">
            <v>Chinook salmon</v>
          </cell>
          <cell r="G197">
            <v>71</v>
          </cell>
          <cell r="AA197">
            <v>37</v>
          </cell>
        </row>
        <row r="198">
          <cell r="E198" t="str">
            <v>Chinook salmon</v>
          </cell>
          <cell r="G198">
            <v>61</v>
          </cell>
          <cell r="AA198">
            <v>37</v>
          </cell>
        </row>
        <row r="199">
          <cell r="E199" t="str">
            <v>Chinook salmon</v>
          </cell>
          <cell r="G199">
            <v>68</v>
          </cell>
          <cell r="H199" t="str">
            <v>AD</v>
          </cell>
          <cell r="AA199">
            <v>37</v>
          </cell>
        </row>
        <row r="200">
          <cell r="E200" t="str">
            <v>Chinook salmon</v>
          </cell>
          <cell r="G200">
            <v>78</v>
          </cell>
          <cell r="AA200">
            <v>37</v>
          </cell>
        </row>
        <row r="201">
          <cell r="E201" t="str">
            <v>Chinook salmon</v>
          </cell>
          <cell r="G201">
            <v>67</v>
          </cell>
          <cell r="AA201">
            <v>37</v>
          </cell>
        </row>
        <row r="202">
          <cell r="E202" t="str">
            <v>Chinook salmon</v>
          </cell>
          <cell r="G202">
            <v>63</v>
          </cell>
          <cell r="H202" t="str">
            <v>AD</v>
          </cell>
          <cell r="AA202">
            <v>37</v>
          </cell>
        </row>
        <row r="203">
          <cell r="E203" t="str">
            <v>Chinook salmon</v>
          </cell>
          <cell r="G203">
            <v>69</v>
          </cell>
          <cell r="AA203">
            <v>37</v>
          </cell>
        </row>
        <row r="204">
          <cell r="E204" t="str">
            <v>Chinook salmon</v>
          </cell>
          <cell r="G204">
            <v>76</v>
          </cell>
          <cell r="H204" t="str">
            <v>AD</v>
          </cell>
          <cell r="AA204">
            <v>37</v>
          </cell>
        </row>
        <row r="205">
          <cell r="E205" t="str">
            <v>Chinook salmon</v>
          </cell>
          <cell r="G205">
            <v>73</v>
          </cell>
          <cell r="AA205">
            <v>37</v>
          </cell>
        </row>
        <row r="206">
          <cell r="E206" t="str">
            <v>Chinook salmon</v>
          </cell>
          <cell r="G206">
            <v>65</v>
          </cell>
          <cell r="AA206">
            <v>37</v>
          </cell>
        </row>
        <row r="207">
          <cell r="E207" t="str">
            <v>Chinook salmon</v>
          </cell>
          <cell r="G207">
            <v>65</v>
          </cell>
          <cell r="AA207">
            <v>37</v>
          </cell>
        </row>
        <row r="208">
          <cell r="E208" t="str">
            <v>Chinook salmon</v>
          </cell>
          <cell r="G208">
            <v>57</v>
          </cell>
          <cell r="AA208">
            <v>37</v>
          </cell>
        </row>
        <row r="209">
          <cell r="E209" t="str">
            <v>Chinook salmon</v>
          </cell>
          <cell r="G209">
            <v>68</v>
          </cell>
          <cell r="AA209">
            <v>37</v>
          </cell>
        </row>
        <row r="210">
          <cell r="E210" t="str">
            <v>Chinook salmon</v>
          </cell>
          <cell r="G210">
            <v>70</v>
          </cell>
          <cell r="H210" t="str">
            <v>AD</v>
          </cell>
          <cell r="AA210">
            <v>37</v>
          </cell>
        </row>
        <row r="211">
          <cell r="E211" t="str">
            <v>Chinook salmon</v>
          </cell>
          <cell r="G211">
            <v>64</v>
          </cell>
          <cell r="AA211">
            <v>37</v>
          </cell>
        </row>
        <row r="212">
          <cell r="E212" t="str">
            <v>Chinook salmon</v>
          </cell>
          <cell r="G212">
            <v>71</v>
          </cell>
          <cell r="AA212">
            <v>37</v>
          </cell>
        </row>
        <row r="213">
          <cell r="E213" t="str">
            <v>Chinook salmon</v>
          </cell>
          <cell r="G213">
            <v>72</v>
          </cell>
          <cell r="AA213">
            <v>37</v>
          </cell>
        </row>
        <row r="214">
          <cell r="E214" t="str">
            <v>Chinook salmon</v>
          </cell>
          <cell r="G214">
            <v>65</v>
          </cell>
          <cell r="AA214">
            <v>37</v>
          </cell>
        </row>
        <row r="215">
          <cell r="E215" t="str">
            <v>Chinook salmon</v>
          </cell>
          <cell r="G215">
            <v>62</v>
          </cell>
          <cell r="AA215">
            <v>37</v>
          </cell>
        </row>
        <row r="216">
          <cell r="E216" t="str">
            <v>Chinook salmon</v>
          </cell>
          <cell r="G216">
            <v>54</v>
          </cell>
          <cell r="H216" t="str">
            <v>AD</v>
          </cell>
          <cell r="AA216">
            <v>37</v>
          </cell>
        </row>
        <row r="217">
          <cell r="E217" t="str">
            <v>Chinook salmon</v>
          </cell>
          <cell r="G217">
            <v>52</v>
          </cell>
          <cell r="AA217">
            <v>37</v>
          </cell>
        </row>
        <row r="218">
          <cell r="E218" t="str">
            <v>Chinook salmon</v>
          </cell>
          <cell r="G218">
            <v>65</v>
          </cell>
          <cell r="AA218">
            <v>37</v>
          </cell>
        </row>
        <row r="219">
          <cell r="E219" t="str">
            <v>Chinook salmon</v>
          </cell>
          <cell r="G219">
            <v>54</v>
          </cell>
          <cell r="AA219">
            <v>37</v>
          </cell>
        </row>
        <row r="220">
          <cell r="E220" t="str">
            <v>Chinook salmon</v>
          </cell>
          <cell r="G220">
            <v>70</v>
          </cell>
          <cell r="AA220">
            <v>37</v>
          </cell>
        </row>
        <row r="221">
          <cell r="E221" t="str">
            <v>Chinook salmon</v>
          </cell>
          <cell r="G221">
            <v>63</v>
          </cell>
          <cell r="AA221">
            <v>37</v>
          </cell>
        </row>
        <row r="222">
          <cell r="E222" t="str">
            <v>Chinook salmon</v>
          </cell>
          <cell r="G222">
            <v>62</v>
          </cell>
          <cell r="AA222">
            <v>37</v>
          </cell>
        </row>
        <row r="223">
          <cell r="E223" t="str">
            <v>Chinook salmon</v>
          </cell>
          <cell r="G223">
            <v>60</v>
          </cell>
          <cell r="AA223">
            <v>37</v>
          </cell>
        </row>
        <row r="224">
          <cell r="E224" t="str">
            <v>Chinook salmon</v>
          </cell>
          <cell r="G224">
            <v>67</v>
          </cell>
          <cell r="AA224">
            <v>37</v>
          </cell>
        </row>
        <row r="225">
          <cell r="E225" t="str">
            <v>Chinook salmon</v>
          </cell>
          <cell r="G225">
            <v>65</v>
          </cell>
          <cell r="AA225">
            <v>37</v>
          </cell>
        </row>
        <row r="226">
          <cell r="E226" t="str">
            <v>Chinook salmon</v>
          </cell>
          <cell r="G226">
            <v>69</v>
          </cell>
          <cell r="H226" t="str">
            <v>AD</v>
          </cell>
          <cell r="AA226">
            <v>37</v>
          </cell>
        </row>
        <row r="227">
          <cell r="E227" t="str">
            <v>Chinook salmon</v>
          </cell>
          <cell r="G227">
            <v>63</v>
          </cell>
          <cell r="H227" t="str">
            <v>AD</v>
          </cell>
          <cell r="AA227">
            <v>37</v>
          </cell>
        </row>
        <row r="228">
          <cell r="E228" t="str">
            <v>Chinook salmon</v>
          </cell>
          <cell r="G228">
            <v>57</v>
          </cell>
          <cell r="AA228">
            <v>37</v>
          </cell>
        </row>
        <row r="229">
          <cell r="E229" t="str">
            <v>Chinook salmon</v>
          </cell>
          <cell r="G229">
            <v>63</v>
          </cell>
          <cell r="AA229">
            <v>37</v>
          </cell>
        </row>
        <row r="230">
          <cell r="E230" t="str">
            <v>Chinook salmon</v>
          </cell>
          <cell r="G230">
            <v>70</v>
          </cell>
          <cell r="AA230">
            <v>37</v>
          </cell>
        </row>
        <row r="231">
          <cell r="E231" t="str">
            <v>Chinook salmon</v>
          </cell>
          <cell r="G231">
            <v>64</v>
          </cell>
          <cell r="AA231">
            <v>37</v>
          </cell>
        </row>
        <row r="232">
          <cell r="E232" t="str">
            <v>Chinook salmon</v>
          </cell>
          <cell r="G232">
            <v>56</v>
          </cell>
          <cell r="H232" t="str">
            <v>AD</v>
          </cell>
          <cell r="AA232">
            <v>37</v>
          </cell>
        </row>
        <row r="233">
          <cell r="E233" t="str">
            <v>Chinook salmon</v>
          </cell>
          <cell r="G233">
            <v>61</v>
          </cell>
          <cell r="AA233">
            <v>37</v>
          </cell>
        </row>
        <row r="234">
          <cell r="E234" t="str">
            <v>Chinook salmon</v>
          </cell>
          <cell r="G234">
            <v>79</v>
          </cell>
          <cell r="AA234">
            <v>37</v>
          </cell>
        </row>
        <row r="235">
          <cell r="E235" t="str">
            <v>Chinook salmon</v>
          </cell>
          <cell r="G235">
            <v>59</v>
          </cell>
          <cell r="AA235">
            <v>37</v>
          </cell>
        </row>
        <row r="236">
          <cell r="E236" t="str">
            <v>Chinook salmon</v>
          </cell>
          <cell r="G236">
            <v>62</v>
          </cell>
          <cell r="AA236">
            <v>37</v>
          </cell>
        </row>
        <row r="237">
          <cell r="E237" t="str">
            <v>Chinook salmon</v>
          </cell>
          <cell r="G237">
            <v>58</v>
          </cell>
          <cell r="AA237">
            <v>37</v>
          </cell>
        </row>
        <row r="238">
          <cell r="E238" t="str">
            <v>Chinook salmon</v>
          </cell>
          <cell r="G238">
            <v>55</v>
          </cell>
          <cell r="AA238">
            <v>37</v>
          </cell>
        </row>
        <row r="239">
          <cell r="E239" t="str">
            <v>Chinook salmon</v>
          </cell>
          <cell r="G239">
            <v>59</v>
          </cell>
          <cell r="AA239">
            <v>37</v>
          </cell>
        </row>
        <row r="240">
          <cell r="E240" t="str">
            <v>Chinook salmon</v>
          </cell>
          <cell r="G240">
            <v>65</v>
          </cell>
          <cell r="H240" t="str">
            <v>AD</v>
          </cell>
          <cell r="AA240">
            <v>37</v>
          </cell>
        </row>
        <row r="241">
          <cell r="E241" t="str">
            <v>Chinook salmon</v>
          </cell>
          <cell r="G241">
            <v>56</v>
          </cell>
          <cell r="AA241">
            <v>37</v>
          </cell>
        </row>
        <row r="242">
          <cell r="E242" t="str">
            <v>Chinook salmon</v>
          </cell>
          <cell r="G242">
            <v>71</v>
          </cell>
          <cell r="AA242">
            <v>37</v>
          </cell>
        </row>
        <row r="243">
          <cell r="E243" t="str">
            <v>Chinook salmon</v>
          </cell>
          <cell r="G243">
            <v>68</v>
          </cell>
          <cell r="AA243">
            <v>37</v>
          </cell>
        </row>
        <row r="244">
          <cell r="E244" t="str">
            <v>Chinook salmon</v>
          </cell>
          <cell r="G244">
            <v>59</v>
          </cell>
          <cell r="H244" t="str">
            <v>AD</v>
          </cell>
          <cell r="AA244">
            <v>37</v>
          </cell>
        </row>
        <row r="245">
          <cell r="E245" t="str">
            <v>Chinook salmon</v>
          </cell>
          <cell r="G245">
            <v>64</v>
          </cell>
          <cell r="AA245">
            <v>37</v>
          </cell>
        </row>
        <row r="246">
          <cell r="E246" t="str">
            <v>Chinook salmon</v>
          </cell>
          <cell r="G246">
            <v>74</v>
          </cell>
          <cell r="AA246">
            <v>37</v>
          </cell>
        </row>
        <row r="247">
          <cell r="E247" t="str">
            <v>Chinook salmon</v>
          </cell>
          <cell r="G247">
            <v>61</v>
          </cell>
          <cell r="AA247">
            <v>37</v>
          </cell>
        </row>
        <row r="248">
          <cell r="E248" t="str">
            <v>Chinook salmon</v>
          </cell>
          <cell r="G248">
            <v>61</v>
          </cell>
          <cell r="AA248">
            <v>37</v>
          </cell>
        </row>
        <row r="249">
          <cell r="E249" t="str">
            <v>Chinook salmon</v>
          </cell>
          <cell r="G249">
            <v>61</v>
          </cell>
          <cell r="AA249">
            <v>37</v>
          </cell>
        </row>
        <row r="250">
          <cell r="E250" t="str">
            <v>Chinook salmon</v>
          </cell>
          <cell r="G250">
            <v>71</v>
          </cell>
          <cell r="AA250">
            <v>37</v>
          </cell>
        </row>
        <row r="251">
          <cell r="E251" t="str">
            <v>Chinook salmon</v>
          </cell>
          <cell r="G251">
            <v>68</v>
          </cell>
          <cell r="AA251">
            <v>37</v>
          </cell>
        </row>
        <row r="252">
          <cell r="E252" t="str">
            <v>Chinook salmon</v>
          </cell>
          <cell r="G252">
            <v>67</v>
          </cell>
          <cell r="AA252">
            <v>37</v>
          </cell>
        </row>
        <row r="253">
          <cell r="E253" t="str">
            <v>Chinook salmon</v>
          </cell>
          <cell r="G253">
            <v>63</v>
          </cell>
          <cell r="AA253">
            <v>37</v>
          </cell>
        </row>
        <row r="254">
          <cell r="E254" t="str">
            <v>Chinook salmon</v>
          </cell>
          <cell r="G254">
            <v>69</v>
          </cell>
          <cell r="AA254">
            <v>37</v>
          </cell>
        </row>
        <row r="255">
          <cell r="E255" t="str">
            <v>Chinook salmon</v>
          </cell>
          <cell r="G255">
            <v>65</v>
          </cell>
          <cell r="H255" t="str">
            <v>AD</v>
          </cell>
          <cell r="AA255">
            <v>37</v>
          </cell>
        </row>
        <row r="256">
          <cell r="E256" t="str">
            <v>Chinook salmon</v>
          </cell>
          <cell r="G256">
            <v>62</v>
          </cell>
          <cell r="AA256">
            <v>37</v>
          </cell>
        </row>
        <row r="257">
          <cell r="E257" t="str">
            <v>Chinook salmon</v>
          </cell>
          <cell r="G257">
            <v>70</v>
          </cell>
          <cell r="AA257">
            <v>37</v>
          </cell>
        </row>
        <row r="258">
          <cell r="E258" t="str">
            <v>Chinook salmon</v>
          </cell>
          <cell r="G258">
            <v>68</v>
          </cell>
          <cell r="AA258">
            <v>37</v>
          </cell>
        </row>
        <row r="259">
          <cell r="E259" t="str">
            <v>Chinook salmon</v>
          </cell>
          <cell r="G259">
            <v>55</v>
          </cell>
          <cell r="AA259">
            <v>37</v>
          </cell>
        </row>
        <row r="260">
          <cell r="E260" t="str">
            <v>Chinook salmon</v>
          </cell>
          <cell r="G260">
            <v>59</v>
          </cell>
          <cell r="H260" t="str">
            <v>AD</v>
          </cell>
          <cell r="AA260">
            <v>37</v>
          </cell>
        </row>
        <row r="261">
          <cell r="E261" t="str">
            <v>Chinook salmon</v>
          </cell>
          <cell r="G261">
            <v>60</v>
          </cell>
          <cell r="AA261">
            <v>37</v>
          </cell>
        </row>
        <row r="262">
          <cell r="E262" t="str">
            <v>Chinook salmon</v>
          </cell>
          <cell r="G262">
            <v>67</v>
          </cell>
          <cell r="AA262">
            <v>37</v>
          </cell>
        </row>
        <row r="263">
          <cell r="E263" t="str">
            <v>Chinook salmon</v>
          </cell>
          <cell r="G263">
            <v>69</v>
          </cell>
          <cell r="AA263">
            <v>37</v>
          </cell>
        </row>
        <row r="264">
          <cell r="E264" t="str">
            <v>Chinook salmon</v>
          </cell>
          <cell r="G264">
            <v>63</v>
          </cell>
          <cell r="AA264">
            <v>37</v>
          </cell>
        </row>
        <row r="265">
          <cell r="E265" t="str">
            <v>Chinook salmon</v>
          </cell>
          <cell r="G265">
            <v>66</v>
          </cell>
          <cell r="AA265">
            <v>37</v>
          </cell>
        </row>
        <row r="266">
          <cell r="E266" t="str">
            <v>Chinook salmon</v>
          </cell>
          <cell r="G266">
            <v>68</v>
          </cell>
          <cell r="H266" t="str">
            <v>AD</v>
          </cell>
          <cell r="AA266">
            <v>37</v>
          </cell>
        </row>
        <row r="267">
          <cell r="E267" t="str">
            <v>Chinook salmon</v>
          </cell>
          <cell r="G267">
            <v>66</v>
          </cell>
          <cell r="AA267">
            <v>37</v>
          </cell>
        </row>
        <row r="268">
          <cell r="E268" t="str">
            <v>Chinook salmon</v>
          </cell>
          <cell r="G268">
            <v>68</v>
          </cell>
          <cell r="H268" t="str">
            <v>AD</v>
          </cell>
          <cell r="AA268">
            <v>37</v>
          </cell>
        </row>
        <row r="269">
          <cell r="E269" t="str">
            <v>Chinook salmon</v>
          </cell>
          <cell r="G269">
            <v>60</v>
          </cell>
          <cell r="AA269">
            <v>37</v>
          </cell>
        </row>
        <row r="270">
          <cell r="E270" t="str">
            <v>Chinook salmon</v>
          </cell>
          <cell r="G270">
            <v>66</v>
          </cell>
          <cell r="H270" t="str">
            <v>AD</v>
          </cell>
          <cell r="AA270">
            <v>37</v>
          </cell>
        </row>
        <row r="271">
          <cell r="E271" t="str">
            <v>Chinook salmon</v>
          </cell>
          <cell r="G271">
            <v>64</v>
          </cell>
          <cell r="AA271">
            <v>37</v>
          </cell>
        </row>
        <row r="272">
          <cell r="E272" t="str">
            <v>Chinook salmon</v>
          </cell>
          <cell r="G272">
            <v>55</v>
          </cell>
          <cell r="H272" t="str">
            <v>AD</v>
          </cell>
          <cell r="AA272">
            <v>37</v>
          </cell>
        </row>
        <row r="273">
          <cell r="E273" t="str">
            <v>Chinook salmon</v>
          </cell>
          <cell r="G273">
            <v>58</v>
          </cell>
          <cell r="AA273">
            <v>37</v>
          </cell>
        </row>
        <row r="274">
          <cell r="E274" t="str">
            <v>Chinook salmon</v>
          </cell>
          <cell r="G274">
            <v>73</v>
          </cell>
          <cell r="H274" t="str">
            <v>AD</v>
          </cell>
          <cell r="AA274">
            <v>37</v>
          </cell>
        </row>
        <row r="275">
          <cell r="E275" t="str">
            <v>Chinook salmon</v>
          </cell>
          <cell r="G275">
            <v>69</v>
          </cell>
          <cell r="AA275">
            <v>37</v>
          </cell>
        </row>
        <row r="276">
          <cell r="E276" t="str">
            <v>Chinook salmon</v>
          </cell>
          <cell r="G276">
            <v>59</v>
          </cell>
          <cell r="AA276">
            <v>37</v>
          </cell>
        </row>
        <row r="277">
          <cell r="E277" t="str">
            <v>Chinook salmon</v>
          </cell>
          <cell r="G277">
            <v>56</v>
          </cell>
          <cell r="H277" t="str">
            <v>AD</v>
          </cell>
          <cell r="AA277">
            <v>37</v>
          </cell>
        </row>
        <row r="278">
          <cell r="E278" t="str">
            <v>Chinook salmon</v>
          </cell>
          <cell r="G278">
            <v>63</v>
          </cell>
          <cell r="H278" t="str">
            <v>AD</v>
          </cell>
          <cell r="AA278">
            <v>37</v>
          </cell>
        </row>
        <row r="279">
          <cell r="E279" t="str">
            <v>Chinook salmon</v>
          </cell>
          <cell r="G279">
            <v>64</v>
          </cell>
          <cell r="AA279">
            <v>37</v>
          </cell>
        </row>
        <row r="280">
          <cell r="E280" t="str">
            <v>Chinook salmon</v>
          </cell>
          <cell r="G280">
            <v>67</v>
          </cell>
          <cell r="AA280">
            <v>37</v>
          </cell>
        </row>
        <row r="281">
          <cell r="E281" t="str">
            <v>Chinook salmon</v>
          </cell>
          <cell r="G281">
            <v>75</v>
          </cell>
          <cell r="AA281">
            <v>37</v>
          </cell>
        </row>
        <row r="282">
          <cell r="E282" t="str">
            <v>Chinook salmon</v>
          </cell>
          <cell r="G282">
            <v>67</v>
          </cell>
          <cell r="AA282">
            <v>37</v>
          </cell>
        </row>
        <row r="283">
          <cell r="E283" t="str">
            <v>Chinook salmon</v>
          </cell>
          <cell r="G283">
            <v>62</v>
          </cell>
          <cell r="AA283">
            <v>37</v>
          </cell>
        </row>
        <row r="284">
          <cell r="E284" t="str">
            <v>Chinook salmon</v>
          </cell>
          <cell r="G284">
            <v>55</v>
          </cell>
          <cell r="AA284">
            <v>37</v>
          </cell>
        </row>
        <row r="285">
          <cell r="E285" t="str">
            <v>Chinook salmon</v>
          </cell>
          <cell r="G285">
            <v>75</v>
          </cell>
          <cell r="AA285">
            <v>37</v>
          </cell>
        </row>
        <row r="286">
          <cell r="E286" t="str">
            <v>Chinook salmon</v>
          </cell>
          <cell r="G286">
            <v>59</v>
          </cell>
          <cell r="AA286">
            <v>37</v>
          </cell>
        </row>
        <row r="287">
          <cell r="E287" t="str">
            <v>Chinook salmon</v>
          </cell>
          <cell r="G287">
            <v>59</v>
          </cell>
          <cell r="AA287">
            <v>37</v>
          </cell>
        </row>
        <row r="288">
          <cell r="E288" t="str">
            <v>Chinook salmon</v>
          </cell>
          <cell r="G288">
            <v>65</v>
          </cell>
          <cell r="AA288">
            <v>37</v>
          </cell>
        </row>
        <row r="289">
          <cell r="E289" t="str">
            <v>Chinook salmon</v>
          </cell>
          <cell r="G289">
            <v>64</v>
          </cell>
          <cell r="AA289">
            <v>37</v>
          </cell>
        </row>
        <row r="290">
          <cell r="E290" t="str">
            <v>Chinook salmon</v>
          </cell>
          <cell r="G290">
            <v>60</v>
          </cell>
          <cell r="AA290">
            <v>37</v>
          </cell>
        </row>
        <row r="291">
          <cell r="E291" t="str">
            <v>Chinook salmon</v>
          </cell>
          <cell r="G291">
            <v>61</v>
          </cell>
          <cell r="AA291">
            <v>37</v>
          </cell>
        </row>
        <row r="292">
          <cell r="E292" t="str">
            <v>Chinook salmon</v>
          </cell>
          <cell r="G292">
            <v>66</v>
          </cell>
          <cell r="AA292">
            <v>37</v>
          </cell>
        </row>
        <row r="293">
          <cell r="E293" t="str">
            <v>Chinook salmon</v>
          </cell>
          <cell r="G293">
            <v>61</v>
          </cell>
          <cell r="AA293">
            <v>37</v>
          </cell>
        </row>
        <row r="294">
          <cell r="E294" t="str">
            <v>Chinook salmon</v>
          </cell>
          <cell r="G294">
            <v>62</v>
          </cell>
          <cell r="AA294">
            <v>37</v>
          </cell>
        </row>
        <row r="295">
          <cell r="E295" t="str">
            <v>Chinook salmon</v>
          </cell>
          <cell r="G295">
            <v>59</v>
          </cell>
          <cell r="H295" t="str">
            <v>AD</v>
          </cell>
          <cell r="AA295">
            <v>37</v>
          </cell>
        </row>
        <row r="296">
          <cell r="E296" t="str">
            <v>Chinook salmon</v>
          </cell>
          <cell r="G296">
            <v>65</v>
          </cell>
          <cell r="H296" t="str">
            <v>AD</v>
          </cell>
          <cell r="AA296">
            <v>37</v>
          </cell>
        </row>
        <row r="297">
          <cell r="E297" t="str">
            <v>Chinook salmon</v>
          </cell>
          <cell r="G297">
            <v>69</v>
          </cell>
          <cell r="H297" t="str">
            <v>AD</v>
          </cell>
          <cell r="AA297">
            <v>37</v>
          </cell>
        </row>
        <row r="298">
          <cell r="E298" t="str">
            <v>Chinook salmon</v>
          </cell>
          <cell r="G298">
            <v>66</v>
          </cell>
          <cell r="H298" t="str">
            <v>AD</v>
          </cell>
          <cell r="AA298">
            <v>37</v>
          </cell>
        </row>
        <row r="299">
          <cell r="E299" t="str">
            <v>Chinook salmon</v>
          </cell>
          <cell r="G299">
            <v>67</v>
          </cell>
          <cell r="AA299">
            <v>37</v>
          </cell>
        </row>
        <row r="300">
          <cell r="E300" t="str">
            <v>Chinook salmon</v>
          </cell>
          <cell r="G300">
            <v>62</v>
          </cell>
          <cell r="AA300">
            <v>37</v>
          </cell>
        </row>
        <row r="301">
          <cell r="E301" t="str">
            <v>Chinook salmon</v>
          </cell>
          <cell r="G301">
            <v>59</v>
          </cell>
          <cell r="AA301">
            <v>37</v>
          </cell>
        </row>
        <row r="302">
          <cell r="E302" t="str">
            <v>Chinook salmon</v>
          </cell>
          <cell r="G302">
            <v>65</v>
          </cell>
          <cell r="AA302">
            <v>37</v>
          </cell>
        </row>
        <row r="303">
          <cell r="E303" t="str">
            <v>Chinook salmon</v>
          </cell>
          <cell r="G303">
            <v>61</v>
          </cell>
          <cell r="AA303">
            <v>37</v>
          </cell>
        </row>
        <row r="304">
          <cell r="E304" t="str">
            <v>Chinook salmon</v>
          </cell>
          <cell r="G304">
            <v>65</v>
          </cell>
          <cell r="AA304">
            <v>37</v>
          </cell>
        </row>
        <row r="305">
          <cell r="E305" t="str">
            <v>Chinook salmon</v>
          </cell>
          <cell r="G305">
            <v>68</v>
          </cell>
          <cell r="H305" t="str">
            <v>AD</v>
          </cell>
          <cell r="AA305">
            <v>37</v>
          </cell>
        </row>
        <row r="306">
          <cell r="E306" t="str">
            <v>Chinook salmon</v>
          </cell>
          <cell r="G306">
            <v>60</v>
          </cell>
          <cell r="AA306">
            <v>37</v>
          </cell>
        </row>
        <row r="307">
          <cell r="E307" t="str">
            <v>Chinook salmon</v>
          </cell>
          <cell r="G307">
            <v>70</v>
          </cell>
          <cell r="AA307">
            <v>37</v>
          </cell>
        </row>
        <row r="308">
          <cell r="E308" t="str">
            <v>Chinook salmon</v>
          </cell>
          <cell r="G308">
            <v>55</v>
          </cell>
          <cell r="AA308">
            <v>37</v>
          </cell>
        </row>
        <row r="309">
          <cell r="E309" t="str">
            <v>Chinook salmon</v>
          </cell>
          <cell r="G309">
            <v>68</v>
          </cell>
          <cell r="AA309">
            <v>37</v>
          </cell>
        </row>
        <row r="310">
          <cell r="E310" t="str">
            <v>Chinook salmon</v>
          </cell>
          <cell r="G310">
            <v>59</v>
          </cell>
          <cell r="AA310">
            <v>37</v>
          </cell>
        </row>
        <row r="311">
          <cell r="E311" t="str">
            <v>Chinook salmon</v>
          </cell>
          <cell r="G311">
            <v>70</v>
          </cell>
          <cell r="AA311">
            <v>37</v>
          </cell>
        </row>
        <row r="312">
          <cell r="E312" t="str">
            <v>Chinook salmon</v>
          </cell>
          <cell r="G312">
            <v>57</v>
          </cell>
          <cell r="AA312">
            <v>37</v>
          </cell>
        </row>
        <row r="313">
          <cell r="E313" t="str">
            <v>Chinook salmon</v>
          </cell>
          <cell r="G313">
            <v>67</v>
          </cell>
          <cell r="AA313">
            <v>37</v>
          </cell>
        </row>
        <row r="314">
          <cell r="E314" t="str">
            <v>Chinook salmon</v>
          </cell>
          <cell r="G314">
            <v>67</v>
          </cell>
          <cell r="AA314">
            <v>37</v>
          </cell>
        </row>
        <row r="315">
          <cell r="E315" t="str">
            <v>Chinook salmon</v>
          </cell>
          <cell r="G315">
            <v>61</v>
          </cell>
          <cell r="AA315">
            <v>37</v>
          </cell>
        </row>
        <row r="316">
          <cell r="E316" t="str">
            <v>Chinook salmon</v>
          </cell>
          <cell r="G316">
            <v>67</v>
          </cell>
          <cell r="AA316">
            <v>37</v>
          </cell>
        </row>
        <row r="317">
          <cell r="E317" t="str">
            <v>Chinook salmon</v>
          </cell>
          <cell r="G317">
            <v>75</v>
          </cell>
          <cell r="AA317">
            <v>37</v>
          </cell>
        </row>
        <row r="318">
          <cell r="E318" t="str">
            <v>Chinook salmon</v>
          </cell>
          <cell r="G318">
            <v>67</v>
          </cell>
          <cell r="AA318">
            <v>37</v>
          </cell>
        </row>
        <row r="319">
          <cell r="E319" t="str">
            <v>Chinook salmon</v>
          </cell>
          <cell r="G319">
            <v>58</v>
          </cell>
          <cell r="AA319">
            <v>37</v>
          </cell>
        </row>
        <row r="320">
          <cell r="E320" t="str">
            <v>Chinook salmon</v>
          </cell>
          <cell r="G320">
            <v>69</v>
          </cell>
          <cell r="AA320">
            <v>37</v>
          </cell>
        </row>
        <row r="321">
          <cell r="E321" t="str">
            <v>Chinook salmon</v>
          </cell>
          <cell r="G321">
            <v>69</v>
          </cell>
          <cell r="AA321">
            <v>37</v>
          </cell>
        </row>
        <row r="322">
          <cell r="E322" t="str">
            <v>Chinook salmon</v>
          </cell>
          <cell r="G322">
            <v>70</v>
          </cell>
          <cell r="AA322">
            <v>37</v>
          </cell>
        </row>
        <row r="323">
          <cell r="E323" t="str">
            <v>Chinook salmon</v>
          </cell>
          <cell r="G323">
            <v>61</v>
          </cell>
          <cell r="AA323">
            <v>37</v>
          </cell>
        </row>
        <row r="324">
          <cell r="E324" t="str">
            <v>Chinook salmon</v>
          </cell>
          <cell r="G324">
            <v>68</v>
          </cell>
          <cell r="AA324">
            <v>37</v>
          </cell>
        </row>
        <row r="325">
          <cell r="E325" t="str">
            <v>Chinook salmon</v>
          </cell>
          <cell r="G325">
            <v>68</v>
          </cell>
          <cell r="AA325">
            <v>37</v>
          </cell>
        </row>
        <row r="326">
          <cell r="E326" t="str">
            <v>Chinook salmon</v>
          </cell>
          <cell r="G326">
            <v>74</v>
          </cell>
          <cell r="AA326">
            <v>37</v>
          </cell>
        </row>
        <row r="327">
          <cell r="E327" t="str">
            <v>Chinook salmon</v>
          </cell>
          <cell r="G327">
            <v>64</v>
          </cell>
          <cell r="H327" t="str">
            <v>AD</v>
          </cell>
          <cell r="AA327">
            <v>37</v>
          </cell>
        </row>
        <row r="328">
          <cell r="E328" t="str">
            <v>Chinook salmon</v>
          </cell>
          <cell r="G328">
            <v>53</v>
          </cell>
          <cell r="AA328">
            <v>37</v>
          </cell>
        </row>
        <row r="329">
          <cell r="E329" t="str">
            <v>Chinook salmon</v>
          </cell>
          <cell r="G329">
            <v>61</v>
          </cell>
          <cell r="H329" t="str">
            <v>AD</v>
          </cell>
          <cell r="AA329">
            <v>37</v>
          </cell>
        </row>
        <row r="330">
          <cell r="E330" t="str">
            <v>Chinook salmon</v>
          </cell>
          <cell r="G330">
            <v>65</v>
          </cell>
          <cell r="AA330">
            <v>37</v>
          </cell>
        </row>
        <row r="331">
          <cell r="E331" t="str">
            <v>Chinook salmon</v>
          </cell>
          <cell r="G331">
            <v>62</v>
          </cell>
          <cell r="AA331">
            <v>37</v>
          </cell>
        </row>
        <row r="332">
          <cell r="E332" t="str">
            <v>Chinook salmon</v>
          </cell>
          <cell r="G332">
            <v>71</v>
          </cell>
          <cell r="AA332">
            <v>37</v>
          </cell>
        </row>
        <row r="333">
          <cell r="E333" t="str">
            <v>Chinook salmon</v>
          </cell>
          <cell r="G333">
            <v>56</v>
          </cell>
          <cell r="AA333">
            <v>37</v>
          </cell>
        </row>
        <row r="334">
          <cell r="E334" t="str">
            <v>Chinook salmon</v>
          </cell>
          <cell r="G334">
            <v>66</v>
          </cell>
          <cell r="AA334">
            <v>37</v>
          </cell>
        </row>
        <row r="335">
          <cell r="E335" t="str">
            <v>Chinook salmon</v>
          </cell>
          <cell r="G335">
            <v>83</v>
          </cell>
          <cell r="AA335">
            <v>37</v>
          </cell>
        </row>
        <row r="336">
          <cell r="E336" t="str">
            <v>Chinook salmon</v>
          </cell>
          <cell r="G336">
            <v>60</v>
          </cell>
          <cell r="AA336">
            <v>37</v>
          </cell>
        </row>
        <row r="337">
          <cell r="E337" t="str">
            <v>Chinook salmon</v>
          </cell>
          <cell r="G337">
            <v>63</v>
          </cell>
          <cell r="H337" t="str">
            <v>AD</v>
          </cell>
          <cell r="AA337">
            <v>37</v>
          </cell>
        </row>
        <row r="338">
          <cell r="E338" t="str">
            <v>Chinook salmon</v>
          </cell>
          <cell r="G338">
            <v>66</v>
          </cell>
          <cell r="AA338">
            <v>37</v>
          </cell>
        </row>
        <row r="339">
          <cell r="E339" t="str">
            <v>Chinook salmon</v>
          </cell>
          <cell r="G339">
            <v>68</v>
          </cell>
          <cell r="AA339">
            <v>37</v>
          </cell>
        </row>
        <row r="340">
          <cell r="E340" t="str">
            <v>Chinook salmon</v>
          </cell>
          <cell r="G340">
            <v>59</v>
          </cell>
          <cell r="AA340">
            <v>37</v>
          </cell>
        </row>
        <row r="341">
          <cell r="E341" t="str">
            <v>Chinook salmon</v>
          </cell>
          <cell r="G341">
            <v>55</v>
          </cell>
          <cell r="AA341">
            <v>37</v>
          </cell>
        </row>
        <row r="342">
          <cell r="E342" t="str">
            <v>Chinook salmon</v>
          </cell>
          <cell r="G342">
            <v>66</v>
          </cell>
          <cell r="H342" t="str">
            <v>AD</v>
          </cell>
          <cell r="AA342">
            <v>37</v>
          </cell>
        </row>
        <row r="343">
          <cell r="E343" t="str">
            <v>Chinook salmon</v>
          </cell>
          <cell r="G343">
            <v>74</v>
          </cell>
          <cell r="AA343">
            <v>37</v>
          </cell>
        </row>
        <row r="344">
          <cell r="E344" t="str">
            <v>Chinook salmon</v>
          </cell>
          <cell r="G344">
            <v>81</v>
          </cell>
          <cell r="AA344">
            <v>37</v>
          </cell>
        </row>
        <row r="345">
          <cell r="E345" t="str">
            <v>Chinook salmon</v>
          </cell>
          <cell r="G345">
            <v>64</v>
          </cell>
          <cell r="AA345">
            <v>37</v>
          </cell>
        </row>
        <row r="346">
          <cell r="E346" t="str">
            <v>Chinook salmon</v>
          </cell>
          <cell r="G346">
            <v>68</v>
          </cell>
          <cell r="AA346">
            <v>37</v>
          </cell>
        </row>
        <row r="347">
          <cell r="E347" t="str">
            <v>Chinook salmon</v>
          </cell>
          <cell r="G347">
            <v>63</v>
          </cell>
          <cell r="AA347">
            <v>37</v>
          </cell>
        </row>
        <row r="348">
          <cell r="E348" t="str">
            <v>Chinook salmon</v>
          </cell>
          <cell r="G348">
            <v>65</v>
          </cell>
          <cell r="AA348">
            <v>37</v>
          </cell>
        </row>
        <row r="349">
          <cell r="E349" t="str">
            <v>Chinook salmon</v>
          </cell>
          <cell r="G349">
            <v>72</v>
          </cell>
          <cell r="H349" t="str">
            <v>AD</v>
          </cell>
          <cell r="AA349">
            <v>37</v>
          </cell>
        </row>
        <row r="350">
          <cell r="E350" t="str">
            <v>Chinook salmon</v>
          </cell>
          <cell r="G350">
            <v>61</v>
          </cell>
          <cell r="AA350">
            <v>37</v>
          </cell>
        </row>
        <row r="351">
          <cell r="E351" t="str">
            <v>Chinook salmon</v>
          </cell>
          <cell r="G351">
            <v>60</v>
          </cell>
          <cell r="AA351">
            <v>37</v>
          </cell>
        </row>
        <row r="352">
          <cell r="E352" t="str">
            <v>Chinook salmon</v>
          </cell>
          <cell r="G352">
            <v>77</v>
          </cell>
          <cell r="AA352">
            <v>37</v>
          </cell>
        </row>
        <row r="353">
          <cell r="E353" t="str">
            <v>Chinook salmon</v>
          </cell>
          <cell r="G353">
            <v>62</v>
          </cell>
          <cell r="AA353">
            <v>37</v>
          </cell>
        </row>
        <row r="354">
          <cell r="E354" t="str">
            <v>Chinook salmon</v>
          </cell>
          <cell r="G354">
            <v>74</v>
          </cell>
          <cell r="AA354">
            <v>37</v>
          </cell>
        </row>
        <row r="355">
          <cell r="E355" t="str">
            <v>Chinook salmon</v>
          </cell>
          <cell r="G355">
            <v>66</v>
          </cell>
          <cell r="H355" t="str">
            <v>AD</v>
          </cell>
          <cell r="AA355">
            <v>37</v>
          </cell>
        </row>
        <row r="356">
          <cell r="E356" t="str">
            <v>Chinook salmon</v>
          </cell>
          <cell r="G356">
            <v>69</v>
          </cell>
          <cell r="AA356">
            <v>37</v>
          </cell>
        </row>
        <row r="357">
          <cell r="E357" t="str">
            <v>Chinook salmon</v>
          </cell>
          <cell r="G357">
            <v>60</v>
          </cell>
          <cell r="AA357">
            <v>37</v>
          </cell>
        </row>
        <row r="358">
          <cell r="E358" t="str">
            <v>Chinook salmon</v>
          </cell>
          <cell r="G358">
            <v>53</v>
          </cell>
          <cell r="AA358">
            <v>37</v>
          </cell>
        </row>
        <row r="359">
          <cell r="E359" t="str">
            <v>Chinook salmon</v>
          </cell>
          <cell r="G359">
            <v>79</v>
          </cell>
          <cell r="AA359">
            <v>37</v>
          </cell>
        </row>
        <row r="360">
          <cell r="E360" t="str">
            <v>Chinook salmon</v>
          </cell>
          <cell r="G360">
            <v>72</v>
          </cell>
          <cell r="AA360">
            <v>38</v>
          </cell>
        </row>
        <row r="361">
          <cell r="E361" t="str">
            <v>Chinook salmon</v>
          </cell>
          <cell r="G361">
            <v>64</v>
          </cell>
          <cell r="H361" t="str">
            <v>AD</v>
          </cell>
          <cell r="AA361">
            <v>38</v>
          </cell>
        </row>
        <row r="362">
          <cell r="E362" t="str">
            <v>Chinook salmon</v>
          </cell>
          <cell r="G362">
            <v>73</v>
          </cell>
          <cell r="H362" t="str">
            <v>AD</v>
          </cell>
          <cell r="AA362">
            <v>38</v>
          </cell>
        </row>
        <row r="363">
          <cell r="E363" t="str">
            <v>Chinook salmon</v>
          </cell>
          <cell r="G363">
            <v>64</v>
          </cell>
          <cell r="H363" t="str">
            <v>AD</v>
          </cell>
          <cell r="AA363">
            <v>38</v>
          </cell>
        </row>
        <row r="364">
          <cell r="E364" t="str">
            <v>Chinook salmon</v>
          </cell>
          <cell r="G364">
            <v>66</v>
          </cell>
          <cell r="AA364">
            <v>38</v>
          </cell>
        </row>
        <row r="365">
          <cell r="E365" t="str">
            <v>Chinook salmon</v>
          </cell>
          <cell r="G365">
            <v>72</v>
          </cell>
          <cell r="AA365">
            <v>38</v>
          </cell>
        </row>
        <row r="366">
          <cell r="E366" t="str">
            <v>Chinook salmon</v>
          </cell>
          <cell r="G366">
            <v>82</v>
          </cell>
          <cell r="AA366">
            <v>38</v>
          </cell>
        </row>
        <row r="367">
          <cell r="E367" t="str">
            <v>Chinook salmon</v>
          </cell>
          <cell r="G367">
            <v>75</v>
          </cell>
          <cell r="AA367">
            <v>38</v>
          </cell>
        </row>
        <row r="368">
          <cell r="E368" t="str">
            <v>Chinook salmon</v>
          </cell>
          <cell r="G368">
            <v>65</v>
          </cell>
          <cell r="H368" t="str">
            <v>AD</v>
          </cell>
          <cell r="AA368">
            <v>38</v>
          </cell>
        </row>
        <row r="369">
          <cell r="E369" t="str">
            <v>Chinook salmon</v>
          </cell>
          <cell r="G369">
            <v>76</v>
          </cell>
          <cell r="AA369">
            <v>38</v>
          </cell>
        </row>
        <row r="370">
          <cell r="E370" t="str">
            <v>Chinook salmon</v>
          </cell>
          <cell r="G370">
            <v>73</v>
          </cell>
          <cell r="AA370">
            <v>38</v>
          </cell>
        </row>
        <row r="371">
          <cell r="E371" t="str">
            <v>Chinook salmon</v>
          </cell>
          <cell r="G371">
            <v>63</v>
          </cell>
          <cell r="AA371">
            <v>38</v>
          </cell>
        </row>
        <row r="372">
          <cell r="E372" t="str">
            <v>Chinook salmon</v>
          </cell>
          <cell r="G372">
            <v>64</v>
          </cell>
          <cell r="H372" t="str">
            <v>AD</v>
          </cell>
          <cell r="AA372">
            <v>38</v>
          </cell>
        </row>
        <row r="373">
          <cell r="E373" t="str">
            <v>Chinook salmon</v>
          </cell>
          <cell r="G373">
            <v>68</v>
          </cell>
          <cell r="AA373">
            <v>38</v>
          </cell>
        </row>
        <row r="374">
          <cell r="E374" t="str">
            <v>Chinook salmon</v>
          </cell>
          <cell r="G374">
            <v>69</v>
          </cell>
          <cell r="AA374">
            <v>38</v>
          </cell>
        </row>
        <row r="375">
          <cell r="E375" t="str">
            <v>Chinook salmon</v>
          </cell>
          <cell r="G375">
            <v>65</v>
          </cell>
          <cell r="AA375">
            <v>38</v>
          </cell>
        </row>
        <row r="376">
          <cell r="E376" t="str">
            <v>Chinook salmon</v>
          </cell>
          <cell r="G376">
            <v>79</v>
          </cell>
          <cell r="AA376">
            <v>38</v>
          </cell>
        </row>
        <row r="377">
          <cell r="E377" t="str">
            <v>Chinook salmon</v>
          </cell>
          <cell r="G377">
            <v>58</v>
          </cell>
          <cell r="H377" t="str">
            <v>AD</v>
          </cell>
          <cell r="AA377">
            <v>38</v>
          </cell>
        </row>
        <row r="378">
          <cell r="E378" t="str">
            <v>Chinook salmon</v>
          </cell>
          <cell r="G378">
            <v>62</v>
          </cell>
          <cell r="AA378">
            <v>38</v>
          </cell>
        </row>
        <row r="379">
          <cell r="E379" t="str">
            <v>Chinook salmon</v>
          </cell>
          <cell r="G379">
            <v>60</v>
          </cell>
          <cell r="H379" t="str">
            <v>AD</v>
          </cell>
          <cell r="AA379">
            <v>38</v>
          </cell>
        </row>
        <row r="380">
          <cell r="E380" t="str">
            <v>Chinook salmon</v>
          </cell>
          <cell r="G380">
            <v>65</v>
          </cell>
          <cell r="AA380">
            <v>38</v>
          </cell>
        </row>
        <row r="381">
          <cell r="E381" t="str">
            <v>Chinook salmon</v>
          </cell>
          <cell r="G381">
            <v>65</v>
          </cell>
          <cell r="H381" t="str">
            <v>AD</v>
          </cell>
          <cell r="AA381">
            <v>38</v>
          </cell>
        </row>
        <row r="382">
          <cell r="E382" t="str">
            <v>Chinook salmon</v>
          </cell>
          <cell r="G382">
            <v>68</v>
          </cell>
          <cell r="H382" t="str">
            <v>AD</v>
          </cell>
          <cell r="AA382">
            <v>38</v>
          </cell>
        </row>
        <row r="383">
          <cell r="E383" t="str">
            <v>Chinook salmon</v>
          </cell>
          <cell r="G383">
            <v>63</v>
          </cell>
          <cell r="AA383">
            <v>38</v>
          </cell>
        </row>
        <row r="384">
          <cell r="E384" t="str">
            <v>Chinook salmon</v>
          </cell>
          <cell r="G384">
            <v>65</v>
          </cell>
          <cell r="AA384">
            <v>38</v>
          </cell>
        </row>
        <row r="385">
          <cell r="E385" t="str">
            <v>Chinook salmon</v>
          </cell>
          <cell r="G385">
            <v>61</v>
          </cell>
          <cell r="H385" t="str">
            <v>AD</v>
          </cell>
          <cell r="AA385">
            <v>38</v>
          </cell>
        </row>
        <row r="386">
          <cell r="E386" t="str">
            <v>Chinook salmon</v>
          </cell>
          <cell r="G386">
            <v>56</v>
          </cell>
          <cell r="AA386">
            <v>38</v>
          </cell>
        </row>
        <row r="387">
          <cell r="E387" t="str">
            <v>Chinook salmon</v>
          </cell>
          <cell r="G387">
            <v>66</v>
          </cell>
          <cell r="AA387">
            <v>38</v>
          </cell>
        </row>
        <row r="388">
          <cell r="E388" t="str">
            <v>Chinook salmon</v>
          </cell>
          <cell r="G388">
            <v>64</v>
          </cell>
          <cell r="AA388">
            <v>38</v>
          </cell>
        </row>
        <row r="389">
          <cell r="E389" t="str">
            <v>Chinook salmon</v>
          </cell>
          <cell r="G389">
            <v>66</v>
          </cell>
          <cell r="AA389">
            <v>38</v>
          </cell>
        </row>
        <row r="390">
          <cell r="E390" t="str">
            <v>Chinook salmon</v>
          </cell>
          <cell r="G390">
            <v>59</v>
          </cell>
          <cell r="H390" t="str">
            <v>AD</v>
          </cell>
          <cell r="AA390">
            <v>38</v>
          </cell>
        </row>
        <row r="391">
          <cell r="E391" t="str">
            <v>Chinook salmon</v>
          </cell>
          <cell r="G391">
            <v>61</v>
          </cell>
          <cell r="AA391">
            <v>38</v>
          </cell>
        </row>
        <row r="392">
          <cell r="E392" t="str">
            <v>Chinook salmon</v>
          </cell>
          <cell r="G392">
            <v>66</v>
          </cell>
          <cell r="AA392">
            <v>38</v>
          </cell>
        </row>
        <row r="393">
          <cell r="E393" t="str">
            <v>Chinook salmon</v>
          </cell>
          <cell r="G393">
            <v>70</v>
          </cell>
          <cell r="H393" t="str">
            <v>AD</v>
          </cell>
          <cell r="AA393">
            <v>38</v>
          </cell>
        </row>
        <row r="394">
          <cell r="E394" t="str">
            <v>Chinook salmon</v>
          </cell>
          <cell r="G394">
            <v>71</v>
          </cell>
          <cell r="H394" t="str">
            <v>AD</v>
          </cell>
          <cell r="AA394">
            <v>38</v>
          </cell>
        </row>
        <row r="395">
          <cell r="E395" t="str">
            <v>Chinook salmon</v>
          </cell>
          <cell r="G395">
            <v>63</v>
          </cell>
          <cell r="AA395">
            <v>38</v>
          </cell>
        </row>
        <row r="396">
          <cell r="E396" t="str">
            <v>Chinook salmon</v>
          </cell>
          <cell r="G396">
            <v>66</v>
          </cell>
          <cell r="AA396">
            <v>38</v>
          </cell>
        </row>
        <row r="397">
          <cell r="E397" t="str">
            <v>Chinook salmon</v>
          </cell>
          <cell r="G397">
            <v>66</v>
          </cell>
          <cell r="AA397">
            <v>38</v>
          </cell>
        </row>
        <row r="398">
          <cell r="E398" t="str">
            <v>Chinook salmon</v>
          </cell>
          <cell r="G398">
            <v>73</v>
          </cell>
          <cell r="H398" t="str">
            <v>AD</v>
          </cell>
          <cell r="AA398">
            <v>38</v>
          </cell>
        </row>
        <row r="399">
          <cell r="E399" t="str">
            <v>Chinook salmon</v>
          </cell>
          <cell r="G399">
            <v>64</v>
          </cell>
          <cell r="AA399">
            <v>38</v>
          </cell>
        </row>
        <row r="400">
          <cell r="E400" t="str">
            <v>Chinook salmon</v>
          </cell>
          <cell r="G400">
            <v>61</v>
          </cell>
          <cell r="AA400">
            <v>38</v>
          </cell>
        </row>
        <row r="401">
          <cell r="E401" t="str">
            <v>Chinook salmon</v>
          </cell>
          <cell r="G401">
            <v>61</v>
          </cell>
          <cell r="AA401">
            <v>38</v>
          </cell>
        </row>
        <row r="402">
          <cell r="E402" t="str">
            <v>Chinook salmon</v>
          </cell>
          <cell r="G402">
            <v>60</v>
          </cell>
          <cell r="H402" t="str">
            <v>AD</v>
          </cell>
          <cell r="AA402">
            <v>38</v>
          </cell>
        </row>
        <row r="403">
          <cell r="E403" t="str">
            <v>Chinook salmon</v>
          </cell>
          <cell r="G403">
            <v>67</v>
          </cell>
          <cell r="AA403">
            <v>38</v>
          </cell>
        </row>
        <row r="404">
          <cell r="E404" t="str">
            <v>Chinook salmon</v>
          </cell>
          <cell r="G404">
            <v>67</v>
          </cell>
          <cell r="AA404">
            <v>38</v>
          </cell>
        </row>
        <row r="405">
          <cell r="E405" t="str">
            <v>Chinook salmon</v>
          </cell>
          <cell r="G405">
            <v>66</v>
          </cell>
          <cell r="AA405">
            <v>38</v>
          </cell>
        </row>
        <row r="406">
          <cell r="E406" t="str">
            <v>Chinook salmon</v>
          </cell>
          <cell r="G406">
            <v>66</v>
          </cell>
          <cell r="AA406">
            <v>38</v>
          </cell>
        </row>
        <row r="407">
          <cell r="E407" t="str">
            <v>Chinook salmon</v>
          </cell>
          <cell r="G407">
            <v>68</v>
          </cell>
          <cell r="AA407">
            <v>38</v>
          </cell>
        </row>
        <row r="408">
          <cell r="E408" t="str">
            <v>Chinook salmon</v>
          </cell>
          <cell r="G408">
            <v>61</v>
          </cell>
          <cell r="AA408">
            <v>38</v>
          </cell>
        </row>
        <row r="409">
          <cell r="E409" t="str">
            <v>Chinook salmon</v>
          </cell>
          <cell r="G409">
            <v>59</v>
          </cell>
          <cell r="AA409">
            <v>38</v>
          </cell>
        </row>
        <row r="410">
          <cell r="E410" t="str">
            <v>Chinook salmon</v>
          </cell>
          <cell r="G410">
            <v>73</v>
          </cell>
          <cell r="AA410">
            <v>38</v>
          </cell>
        </row>
        <row r="411">
          <cell r="E411" t="str">
            <v>Chinook salmon</v>
          </cell>
          <cell r="G411">
            <v>71</v>
          </cell>
          <cell r="AA411">
            <v>38</v>
          </cell>
        </row>
        <row r="412">
          <cell r="E412" t="str">
            <v>Chinook salmon</v>
          </cell>
          <cell r="G412">
            <v>66</v>
          </cell>
          <cell r="AA412">
            <v>38</v>
          </cell>
        </row>
        <row r="413">
          <cell r="E413" t="str">
            <v>Chinook salmon</v>
          </cell>
          <cell r="G413">
            <v>67</v>
          </cell>
          <cell r="AA413">
            <v>38</v>
          </cell>
        </row>
        <row r="414">
          <cell r="E414" t="str">
            <v>Chinook salmon</v>
          </cell>
          <cell r="G414">
            <v>62</v>
          </cell>
          <cell r="AA414">
            <v>38</v>
          </cell>
        </row>
        <row r="415">
          <cell r="E415" t="str">
            <v>Chinook salmon</v>
          </cell>
          <cell r="G415">
            <v>66</v>
          </cell>
          <cell r="AA415">
            <v>38</v>
          </cell>
        </row>
        <row r="416">
          <cell r="E416" t="str">
            <v>Chinook salmon</v>
          </cell>
          <cell r="G416">
            <v>64</v>
          </cell>
          <cell r="AA416">
            <v>38</v>
          </cell>
        </row>
        <row r="417">
          <cell r="E417" t="str">
            <v>Chinook salmon</v>
          </cell>
          <cell r="G417">
            <v>72</v>
          </cell>
          <cell r="AA417">
            <v>38</v>
          </cell>
        </row>
        <row r="418">
          <cell r="E418" t="str">
            <v>Chinook salmon</v>
          </cell>
          <cell r="G418">
            <v>69</v>
          </cell>
          <cell r="AA418">
            <v>38</v>
          </cell>
        </row>
        <row r="419">
          <cell r="E419" t="str">
            <v>Chinook salmon</v>
          </cell>
          <cell r="G419">
            <v>63</v>
          </cell>
          <cell r="AA419">
            <v>38</v>
          </cell>
        </row>
        <row r="420">
          <cell r="E420" t="str">
            <v>Chinook salmon</v>
          </cell>
          <cell r="G420">
            <v>70</v>
          </cell>
          <cell r="AA420">
            <v>38</v>
          </cell>
        </row>
        <row r="421">
          <cell r="E421" t="str">
            <v>Chinook salmon</v>
          </cell>
          <cell r="G421">
            <v>69</v>
          </cell>
          <cell r="AA421">
            <v>38</v>
          </cell>
        </row>
        <row r="422">
          <cell r="E422" t="str">
            <v>Chinook salmon</v>
          </cell>
          <cell r="G422">
            <v>66</v>
          </cell>
          <cell r="H422" t="str">
            <v>AD</v>
          </cell>
          <cell r="AA422">
            <v>38</v>
          </cell>
        </row>
        <row r="423">
          <cell r="E423" t="str">
            <v>Chinook salmon</v>
          </cell>
          <cell r="G423">
            <v>63</v>
          </cell>
          <cell r="AA423">
            <v>38</v>
          </cell>
        </row>
        <row r="424">
          <cell r="E424" t="str">
            <v>Chinook salmon</v>
          </cell>
          <cell r="G424">
            <v>60</v>
          </cell>
          <cell r="AA424">
            <v>38</v>
          </cell>
        </row>
        <row r="425">
          <cell r="E425" t="str">
            <v>Chinook salmon</v>
          </cell>
          <cell r="G425">
            <v>73</v>
          </cell>
          <cell r="H425" t="str">
            <v>AD</v>
          </cell>
          <cell r="AA425">
            <v>38</v>
          </cell>
        </row>
        <row r="426">
          <cell r="E426" t="str">
            <v>Chinook salmon</v>
          </cell>
          <cell r="G426">
            <v>64</v>
          </cell>
          <cell r="H426" t="str">
            <v>AD</v>
          </cell>
          <cell r="AA426">
            <v>38</v>
          </cell>
        </row>
        <row r="427">
          <cell r="E427" t="str">
            <v>Chinook salmon</v>
          </cell>
          <cell r="G427">
            <v>65</v>
          </cell>
          <cell r="AA427">
            <v>38</v>
          </cell>
        </row>
        <row r="428">
          <cell r="E428" t="str">
            <v>Chinook salmon</v>
          </cell>
          <cell r="G428">
            <v>69</v>
          </cell>
          <cell r="H428" t="str">
            <v>AD</v>
          </cell>
          <cell r="AA428">
            <v>38</v>
          </cell>
        </row>
        <row r="429">
          <cell r="E429" t="str">
            <v>Chinook salmon</v>
          </cell>
          <cell r="G429">
            <v>67</v>
          </cell>
          <cell r="AA429">
            <v>38</v>
          </cell>
        </row>
        <row r="430">
          <cell r="E430" t="str">
            <v>Chinook salmon</v>
          </cell>
          <cell r="G430">
            <v>69</v>
          </cell>
          <cell r="AA430">
            <v>38</v>
          </cell>
        </row>
        <row r="431">
          <cell r="E431" t="str">
            <v>Chinook salmon</v>
          </cell>
          <cell r="G431">
            <v>63</v>
          </cell>
          <cell r="H431" t="str">
            <v>AD</v>
          </cell>
          <cell r="AA431">
            <v>38</v>
          </cell>
        </row>
        <row r="432">
          <cell r="E432" t="str">
            <v>Chinook salmon</v>
          </cell>
          <cell r="G432">
            <v>63</v>
          </cell>
          <cell r="AA432">
            <v>38</v>
          </cell>
        </row>
        <row r="433">
          <cell r="E433" t="str">
            <v>Chinook salmon</v>
          </cell>
          <cell r="G433">
            <v>88</v>
          </cell>
          <cell r="AA433">
            <v>38</v>
          </cell>
        </row>
        <row r="434">
          <cell r="E434" t="str">
            <v>Chinook salmon</v>
          </cell>
          <cell r="G434">
            <v>61</v>
          </cell>
          <cell r="AA434">
            <v>38</v>
          </cell>
        </row>
        <row r="435">
          <cell r="E435" t="str">
            <v>Chinook salmon</v>
          </cell>
          <cell r="G435">
            <v>59</v>
          </cell>
          <cell r="H435" t="str">
            <v>AD</v>
          </cell>
          <cell r="AA435">
            <v>38</v>
          </cell>
        </row>
        <row r="436">
          <cell r="E436" t="str">
            <v>Chinook salmon</v>
          </cell>
          <cell r="G436">
            <v>63</v>
          </cell>
          <cell r="AA436">
            <v>38</v>
          </cell>
        </row>
        <row r="437">
          <cell r="E437" t="str">
            <v>Chinook salmon</v>
          </cell>
          <cell r="G437">
            <v>62</v>
          </cell>
          <cell r="AA437">
            <v>38</v>
          </cell>
        </row>
        <row r="438">
          <cell r="E438" t="str">
            <v>Chinook salmon</v>
          </cell>
          <cell r="G438">
            <v>55</v>
          </cell>
          <cell r="AA438">
            <v>38</v>
          </cell>
        </row>
        <row r="439">
          <cell r="E439" t="str">
            <v>Chinook salmon</v>
          </cell>
          <cell r="G439">
            <v>61</v>
          </cell>
          <cell r="H439" t="str">
            <v>AD</v>
          </cell>
          <cell r="AA439">
            <v>38</v>
          </cell>
        </row>
        <row r="440">
          <cell r="E440" t="str">
            <v>Chinook salmon</v>
          </cell>
          <cell r="G440">
            <v>72</v>
          </cell>
          <cell r="H440" t="str">
            <v>AD</v>
          </cell>
          <cell r="AA440">
            <v>38</v>
          </cell>
        </row>
        <row r="441">
          <cell r="E441" t="str">
            <v>Chinook salmon</v>
          </cell>
          <cell r="G441">
            <v>64</v>
          </cell>
          <cell r="AA441">
            <v>38</v>
          </cell>
        </row>
        <row r="442">
          <cell r="E442" t="str">
            <v>Chinook salmon</v>
          </cell>
          <cell r="G442">
            <v>62</v>
          </cell>
          <cell r="AA442">
            <v>38</v>
          </cell>
        </row>
        <row r="443">
          <cell r="E443" t="str">
            <v>Chinook salmon</v>
          </cell>
          <cell r="G443">
            <v>62</v>
          </cell>
          <cell r="AA443">
            <v>38</v>
          </cell>
        </row>
        <row r="444">
          <cell r="E444" t="str">
            <v>Chinook salmon</v>
          </cell>
          <cell r="G444">
            <v>64</v>
          </cell>
          <cell r="AA444">
            <v>38</v>
          </cell>
        </row>
        <row r="445">
          <cell r="E445" t="str">
            <v>Chinook salmon</v>
          </cell>
          <cell r="G445">
            <v>58</v>
          </cell>
          <cell r="AA445">
            <v>38</v>
          </cell>
        </row>
        <row r="446">
          <cell r="E446" t="str">
            <v>Chinook salmon</v>
          </cell>
          <cell r="G446">
            <v>67</v>
          </cell>
          <cell r="AA446">
            <v>38</v>
          </cell>
        </row>
        <row r="447">
          <cell r="E447" t="str">
            <v>steelhead</v>
          </cell>
          <cell r="G447">
            <v>62</v>
          </cell>
          <cell r="H447" t="str">
            <v>AD</v>
          </cell>
          <cell r="AA447">
            <v>38</v>
          </cell>
        </row>
        <row r="448">
          <cell r="E448" t="str">
            <v>Chinook salmon</v>
          </cell>
          <cell r="G448">
            <v>69</v>
          </cell>
          <cell r="AA448">
            <v>38</v>
          </cell>
        </row>
        <row r="449">
          <cell r="E449" t="str">
            <v>Chinook salmon</v>
          </cell>
          <cell r="G449">
            <v>72</v>
          </cell>
          <cell r="AA449">
            <v>38</v>
          </cell>
        </row>
        <row r="450">
          <cell r="E450" t="str">
            <v>Chinook salmon</v>
          </cell>
          <cell r="G450">
            <v>63</v>
          </cell>
          <cell r="AA450">
            <v>38</v>
          </cell>
        </row>
        <row r="451">
          <cell r="E451" t="str">
            <v>Chinook salmon</v>
          </cell>
          <cell r="G451">
            <v>75</v>
          </cell>
          <cell r="H451" t="str">
            <v>AD</v>
          </cell>
          <cell r="AA451">
            <v>38</v>
          </cell>
        </row>
        <row r="452">
          <cell r="E452" t="str">
            <v>Chinook salmon</v>
          </cell>
          <cell r="G452">
            <v>69</v>
          </cell>
          <cell r="AA452">
            <v>38</v>
          </cell>
        </row>
        <row r="453">
          <cell r="E453" t="str">
            <v>Chinook salmon</v>
          </cell>
          <cell r="G453">
            <v>61</v>
          </cell>
          <cell r="AA453">
            <v>38</v>
          </cell>
        </row>
        <row r="454">
          <cell r="E454" t="str">
            <v>Chinook salmon</v>
          </cell>
          <cell r="G454">
            <v>57</v>
          </cell>
          <cell r="AA454">
            <v>38</v>
          </cell>
        </row>
        <row r="455">
          <cell r="E455" t="str">
            <v>Chinook salmon</v>
          </cell>
          <cell r="G455">
            <v>62</v>
          </cell>
          <cell r="AA455">
            <v>38</v>
          </cell>
        </row>
        <row r="456">
          <cell r="E456" t="str">
            <v>Chinook salmon</v>
          </cell>
          <cell r="G456">
            <v>75</v>
          </cell>
          <cell r="AA456">
            <v>38</v>
          </cell>
        </row>
        <row r="457">
          <cell r="E457" t="str">
            <v>Chinook salmon</v>
          </cell>
          <cell r="G457">
            <v>74</v>
          </cell>
          <cell r="AA457">
            <v>38</v>
          </cell>
        </row>
        <row r="458">
          <cell r="E458" t="str">
            <v>Chinook salmon</v>
          </cell>
          <cell r="G458">
            <v>61</v>
          </cell>
          <cell r="AA458">
            <v>38</v>
          </cell>
        </row>
        <row r="459">
          <cell r="E459" t="str">
            <v>Chinook salmon</v>
          </cell>
          <cell r="G459">
            <v>63</v>
          </cell>
          <cell r="H459" t="str">
            <v>AD</v>
          </cell>
          <cell r="AA459">
            <v>38</v>
          </cell>
        </row>
        <row r="460">
          <cell r="E460" t="str">
            <v>Chinook salmon</v>
          </cell>
          <cell r="G460">
            <v>62</v>
          </cell>
          <cell r="AA460">
            <v>38</v>
          </cell>
        </row>
        <row r="461">
          <cell r="E461" t="str">
            <v>Chinook salmon</v>
          </cell>
          <cell r="G461">
            <v>72</v>
          </cell>
          <cell r="AA461">
            <v>38</v>
          </cell>
        </row>
        <row r="462">
          <cell r="E462" t="str">
            <v>Chinook salmon</v>
          </cell>
          <cell r="G462">
            <v>61</v>
          </cell>
          <cell r="AA462">
            <v>38</v>
          </cell>
        </row>
        <row r="463">
          <cell r="E463" t="str">
            <v>Chinook salmon</v>
          </cell>
          <cell r="G463">
            <v>65</v>
          </cell>
          <cell r="AA463">
            <v>38</v>
          </cell>
        </row>
        <row r="464">
          <cell r="E464" t="str">
            <v>Chinook salmon</v>
          </cell>
          <cell r="G464">
            <v>55</v>
          </cell>
          <cell r="AA464">
            <v>38</v>
          </cell>
        </row>
        <row r="465">
          <cell r="E465" t="str">
            <v>Chinook salmon</v>
          </cell>
          <cell r="G465">
            <v>63</v>
          </cell>
          <cell r="AA465">
            <v>38</v>
          </cell>
        </row>
        <row r="466">
          <cell r="E466" t="str">
            <v>Chinook salmon</v>
          </cell>
          <cell r="G466">
            <v>64</v>
          </cell>
          <cell r="AA466">
            <v>38</v>
          </cell>
        </row>
        <row r="467">
          <cell r="E467" t="str">
            <v>Chinook salmon</v>
          </cell>
          <cell r="G467">
            <v>63</v>
          </cell>
          <cell r="AA467">
            <v>38</v>
          </cell>
        </row>
        <row r="468">
          <cell r="E468" t="str">
            <v>Chinook salmon</v>
          </cell>
          <cell r="G468">
            <v>58</v>
          </cell>
          <cell r="AA468">
            <v>38</v>
          </cell>
        </row>
        <row r="469">
          <cell r="E469" t="str">
            <v>Chinook salmon</v>
          </cell>
          <cell r="G469">
            <v>70</v>
          </cell>
          <cell r="AA469">
            <v>38</v>
          </cell>
        </row>
        <row r="470">
          <cell r="E470" t="str">
            <v>Chinook salmon</v>
          </cell>
          <cell r="G470">
            <v>74</v>
          </cell>
          <cell r="H470" t="str">
            <v>AD</v>
          </cell>
          <cell r="AA470">
            <v>38</v>
          </cell>
        </row>
        <row r="471">
          <cell r="E471" t="str">
            <v>Chinook salmon</v>
          </cell>
          <cell r="G471">
            <v>72</v>
          </cell>
          <cell r="AA471">
            <v>38</v>
          </cell>
        </row>
        <row r="472">
          <cell r="E472" t="str">
            <v>Chinook salmon</v>
          </cell>
          <cell r="G472">
            <v>65</v>
          </cell>
          <cell r="H472" t="str">
            <v>AD</v>
          </cell>
          <cell r="AA472">
            <v>38</v>
          </cell>
        </row>
        <row r="473">
          <cell r="E473" t="str">
            <v>Chinook salmon</v>
          </cell>
          <cell r="G473">
            <v>59</v>
          </cell>
          <cell r="AA473">
            <v>38</v>
          </cell>
        </row>
        <row r="474">
          <cell r="E474" t="str">
            <v>Chinook salmon</v>
          </cell>
          <cell r="G474">
            <v>70</v>
          </cell>
          <cell r="AA474">
            <v>38</v>
          </cell>
        </row>
        <row r="475">
          <cell r="E475" t="str">
            <v>Chinook salmon</v>
          </cell>
          <cell r="G475">
            <v>68</v>
          </cell>
          <cell r="H475" t="str">
            <v>AD</v>
          </cell>
          <cell r="AA475">
            <v>38</v>
          </cell>
        </row>
        <row r="476">
          <cell r="E476" t="str">
            <v>Chinook salmon</v>
          </cell>
          <cell r="G476">
            <v>67</v>
          </cell>
          <cell r="AA476">
            <v>38</v>
          </cell>
        </row>
        <row r="477">
          <cell r="E477" t="str">
            <v>Chinook salmon</v>
          </cell>
          <cell r="G477">
            <v>63</v>
          </cell>
          <cell r="AA477">
            <v>38</v>
          </cell>
        </row>
        <row r="478">
          <cell r="E478" t="str">
            <v>Chinook salmon</v>
          </cell>
          <cell r="G478">
            <v>62</v>
          </cell>
          <cell r="AA478">
            <v>38</v>
          </cell>
        </row>
        <row r="479">
          <cell r="E479" t="str">
            <v>Chinook salmon</v>
          </cell>
          <cell r="G479">
            <v>58</v>
          </cell>
          <cell r="H479" t="str">
            <v>AD</v>
          </cell>
          <cell r="AA479">
            <v>38</v>
          </cell>
        </row>
        <row r="480">
          <cell r="E480" t="str">
            <v>Chinook salmon</v>
          </cell>
          <cell r="G480">
            <v>64</v>
          </cell>
          <cell r="H480" t="str">
            <v>AD</v>
          </cell>
          <cell r="AA480">
            <v>38</v>
          </cell>
        </row>
        <row r="481">
          <cell r="E481" t="str">
            <v>Chinook salmon</v>
          </cell>
          <cell r="G481">
            <v>61</v>
          </cell>
          <cell r="AA481">
            <v>38</v>
          </cell>
        </row>
        <row r="482">
          <cell r="E482" t="str">
            <v>Chinook salmon</v>
          </cell>
          <cell r="G482">
            <v>65</v>
          </cell>
          <cell r="AA482">
            <v>38</v>
          </cell>
        </row>
        <row r="483">
          <cell r="E483" t="str">
            <v>Chinook salmon</v>
          </cell>
          <cell r="G483">
            <v>71</v>
          </cell>
          <cell r="AA483">
            <v>38</v>
          </cell>
        </row>
        <row r="484">
          <cell r="E484" t="str">
            <v>Chinook salmon</v>
          </cell>
          <cell r="G484">
            <v>68</v>
          </cell>
          <cell r="H484" t="str">
            <v>AD</v>
          </cell>
          <cell r="AA484">
            <v>38</v>
          </cell>
        </row>
        <row r="485">
          <cell r="E485" t="str">
            <v>Chinook salmon</v>
          </cell>
          <cell r="G485">
            <v>62</v>
          </cell>
          <cell r="AA485">
            <v>38</v>
          </cell>
        </row>
        <row r="486">
          <cell r="E486" t="str">
            <v>Chinook salmon</v>
          </cell>
          <cell r="G486">
            <v>80</v>
          </cell>
          <cell r="AA486">
            <v>38</v>
          </cell>
        </row>
        <row r="487">
          <cell r="E487" t="str">
            <v>Chinook salmon</v>
          </cell>
          <cell r="G487">
            <v>76</v>
          </cell>
          <cell r="H487" t="str">
            <v>AD</v>
          </cell>
          <cell r="AA487">
            <v>38</v>
          </cell>
        </row>
        <row r="488">
          <cell r="E488" t="str">
            <v>Chinook salmon</v>
          </cell>
          <cell r="G488">
            <v>65</v>
          </cell>
          <cell r="H488" t="str">
            <v>AD</v>
          </cell>
          <cell r="AA488">
            <v>38</v>
          </cell>
        </row>
        <row r="489">
          <cell r="E489" t="str">
            <v>Chinook salmon</v>
          </cell>
          <cell r="G489">
            <v>59</v>
          </cell>
          <cell r="AA489">
            <v>38</v>
          </cell>
        </row>
        <row r="490">
          <cell r="E490" t="str">
            <v>Chinook salmon</v>
          </cell>
          <cell r="G490">
            <v>64</v>
          </cell>
          <cell r="AA490">
            <v>38</v>
          </cell>
        </row>
        <row r="491">
          <cell r="E491" t="str">
            <v>Chinook salmon</v>
          </cell>
          <cell r="G491">
            <v>76</v>
          </cell>
          <cell r="H491" t="str">
            <v>AD</v>
          </cell>
          <cell r="AA491">
            <v>38</v>
          </cell>
        </row>
        <row r="492">
          <cell r="E492" t="str">
            <v>Chinook salmon</v>
          </cell>
          <cell r="G492">
            <v>76</v>
          </cell>
          <cell r="H492" t="str">
            <v>AD</v>
          </cell>
          <cell r="AA492">
            <v>38</v>
          </cell>
        </row>
        <row r="493">
          <cell r="E493" t="str">
            <v>Chinook salmon</v>
          </cell>
          <cell r="G493">
            <v>59</v>
          </cell>
          <cell r="H493" t="str">
            <v>AD</v>
          </cell>
          <cell r="AA493">
            <v>38</v>
          </cell>
        </row>
        <row r="494">
          <cell r="E494" t="str">
            <v>Chinook salmon</v>
          </cell>
          <cell r="G494">
            <v>55</v>
          </cell>
          <cell r="AA494">
            <v>38</v>
          </cell>
        </row>
        <row r="495">
          <cell r="E495" t="str">
            <v>Chinook salmon</v>
          </cell>
          <cell r="G495">
            <v>63</v>
          </cell>
          <cell r="AA495">
            <v>38</v>
          </cell>
        </row>
        <row r="496">
          <cell r="E496" t="str">
            <v>Chinook salmon</v>
          </cell>
          <cell r="G496">
            <v>53</v>
          </cell>
          <cell r="AA496">
            <v>38</v>
          </cell>
        </row>
        <row r="497">
          <cell r="E497" t="str">
            <v>Chinook salmon</v>
          </cell>
          <cell r="G497">
            <v>54</v>
          </cell>
          <cell r="AA497">
            <v>38</v>
          </cell>
        </row>
        <row r="498">
          <cell r="E498" t="str">
            <v>Chinook salmon</v>
          </cell>
          <cell r="G498">
            <v>55</v>
          </cell>
          <cell r="AA498">
            <v>38</v>
          </cell>
        </row>
        <row r="499">
          <cell r="E499" t="str">
            <v>Chinook salmon</v>
          </cell>
          <cell r="G499">
            <v>66</v>
          </cell>
          <cell r="AA499">
            <v>38</v>
          </cell>
        </row>
        <row r="500">
          <cell r="E500" t="str">
            <v>Chinook salmon</v>
          </cell>
          <cell r="G500">
            <v>61</v>
          </cell>
          <cell r="AA500">
            <v>38</v>
          </cell>
        </row>
        <row r="501">
          <cell r="E501" t="str">
            <v>Chinook salmon</v>
          </cell>
          <cell r="G501">
            <v>68</v>
          </cell>
          <cell r="AA501">
            <v>38</v>
          </cell>
        </row>
        <row r="502">
          <cell r="E502" t="str">
            <v>Chinook salmon</v>
          </cell>
          <cell r="G502">
            <v>74</v>
          </cell>
          <cell r="AA502">
            <v>38</v>
          </cell>
        </row>
        <row r="503">
          <cell r="E503" t="str">
            <v>Chinook salmon</v>
          </cell>
          <cell r="G503">
            <v>59</v>
          </cell>
          <cell r="AA503">
            <v>38</v>
          </cell>
        </row>
        <row r="504">
          <cell r="E504" t="str">
            <v>Chinook salmon</v>
          </cell>
          <cell r="G504">
            <v>67</v>
          </cell>
          <cell r="AA504">
            <v>38</v>
          </cell>
        </row>
        <row r="505">
          <cell r="E505" t="str">
            <v>Chinook salmon</v>
          </cell>
          <cell r="G505">
            <v>74</v>
          </cell>
          <cell r="AA505">
            <v>38</v>
          </cell>
        </row>
        <row r="506">
          <cell r="E506" t="str">
            <v>Chinook salmon</v>
          </cell>
          <cell r="G506">
            <v>62</v>
          </cell>
          <cell r="AA506">
            <v>38</v>
          </cell>
        </row>
        <row r="507">
          <cell r="E507" t="str">
            <v>Chinook salmon</v>
          </cell>
          <cell r="G507">
            <v>62</v>
          </cell>
          <cell r="AA507">
            <v>38</v>
          </cell>
        </row>
        <row r="508">
          <cell r="E508" t="str">
            <v>Chinook salmon</v>
          </cell>
          <cell r="G508">
            <v>75</v>
          </cell>
          <cell r="AA508">
            <v>38</v>
          </cell>
        </row>
        <row r="509">
          <cell r="E509" t="str">
            <v>Chinook salmon</v>
          </cell>
          <cell r="G509">
            <v>67</v>
          </cell>
          <cell r="AA509">
            <v>38</v>
          </cell>
        </row>
        <row r="510">
          <cell r="E510" t="str">
            <v>Chinook salmon</v>
          </cell>
          <cell r="G510">
            <v>71</v>
          </cell>
          <cell r="H510" t="str">
            <v>AD</v>
          </cell>
          <cell r="AA510">
            <v>38</v>
          </cell>
        </row>
        <row r="511">
          <cell r="E511" t="str">
            <v>Chinook salmon</v>
          </cell>
          <cell r="G511">
            <v>72</v>
          </cell>
          <cell r="AA511">
            <v>38</v>
          </cell>
        </row>
        <row r="512">
          <cell r="E512" t="str">
            <v>Chinook salmon</v>
          </cell>
          <cell r="G512">
            <v>67</v>
          </cell>
          <cell r="AA512">
            <v>38</v>
          </cell>
        </row>
        <row r="513">
          <cell r="E513" t="str">
            <v>Chinook salmon</v>
          </cell>
          <cell r="G513">
            <v>70</v>
          </cell>
          <cell r="H513" t="str">
            <v>AD</v>
          </cell>
          <cell r="AA513">
            <v>38</v>
          </cell>
        </row>
        <row r="514">
          <cell r="E514" t="str">
            <v>Chinook salmon</v>
          </cell>
          <cell r="G514">
            <v>75</v>
          </cell>
          <cell r="AA514">
            <v>38</v>
          </cell>
        </row>
        <row r="515">
          <cell r="E515" t="str">
            <v>Chinook salmon</v>
          </cell>
          <cell r="G515">
            <v>62</v>
          </cell>
          <cell r="AA515">
            <v>38</v>
          </cell>
        </row>
        <row r="516">
          <cell r="E516" t="str">
            <v>Chinook salmon</v>
          </cell>
          <cell r="G516">
            <v>62</v>
          </cell>
          <cell r="AA516">
            <v>38</v>
          </cell>
        </row>
        <row r="517">
          <cell r="E517" t="str">
            <v>Chinook salmon</v>
          </cell>
          <cell r="G517">
            <v>74</v>
          </cell>
          <cell r="AA517">
            <v>38</v>
          </cell>
        </row>
        <row r="518">
          <cell r="E518" t="str">
            <v>Chinook salmon</v>
          </cell>
          <cell r="G518">
            <v>59</v>
          </cell>
          <cell r="AA518">
            <v>38</v>
          </cell>
        </row>
        <row r="519">
          <cell r="E519" t="str">
            <v>Chinook salmon</v>
          </cell>
          <cell r="G519">
            <v>63</v>
          </cell>
          <cell r="AA519">
            <v>38</v>
          </cell>
        </row>
        <row r="520">
          <cell r="E520" t="str">
            <v>Chinook salmon</v>
          </cell>
          <cell r="G520">
            <v>77</v>
          </cell>
          <cell r="AA520">
            <v>38</v>
          </cell>
        </row>
        <row r="521">
          <cell r="E521" t="str">
            <v>Chinook salmon</v>
          </cell>
          <cell r="G521">
            <v>62</v>
          </cell>
          <cell r="AA521">
            <v>38</v>
          </cell>
        </row>
        <row r="522">
          <cell r="E522" t="str">
            <v>Chinook salmon</v>
          </cell>
          <cell r="G522">
            <v>67</v>
          </cell>
          <cell r="AA522">
            <v>38</v>
          </cell>
        </row>
        <row r="523">
          <cell r="E523" t="str">
            <v>Chinook salmon</v>
          </cell>
          <cell r="G523">
            <v>67</v>
          </cell>
          <cell r="AA523">
            <v>38</v>
          </cell>
        </row>
        <row r="524">
          <cell r="E524" t="str">
            <v>Chinook salmon</v>
          </cell>
          <cell r="G524">
            <v>74</v>
          </cell>
          <cell r="AA524">
            <v>38</v>
          </cell>
        </row>
        <row r="525">
          <cell r="E525" t="str">
            <v>Chinook salmon</v>
          </cell>
          <cell r="G525">
            <v>71</v>
          </cell>
          <cell r="AA525">
            <v>38</v>
          </cell>
        </row>
        <row r="526">
          <cell r="E526" t="str">
            <v>Chinook salmon</v>
          </cell>
          <cell r="G526">
            <v>70</v>
          </cell>
          <cell r="H526" t="str">
            <v>AD</v>
          </cell>
          <cell r="AA526">
            <v>38</v>
          </cell>
        </row>
        <row r="527">
          <cell r="E527" t="str">
            <v>Chinook salmon</v>
          </cell>
          <cell r="G527">
            <v>69</v>
          </cell>
          <cell r="AA527">
            <v>38</v>
          </cell>
        </row>
        <row r="528">
          <cell r="E528" t="str">
            <v>Chinook salmon</v>
          </cell>
          <cell r="G528">
            <v>59</v>
          </cell>
          <cell r="AA528">
            <v>38</v>
          </cell>
        </row>
        <row r="529">
          <cell r="E529" t="str">
            <v>Chinook salmon</v>
          </cell>
          <cell r="G529">
            <v>58</v>
          </cell>
          <cell r="AA529">
            <v>38</v>
          </cell>
        </row>
        <row r="530">
          <cell r="E530" t="str">
            <v>Chinook salmon</v>
          </cell>
          <cell r="G530">
            <v>66</v>
          </cell>
          <cell r="H530" t="str">
            <v>AD</v>
          </cell>
          <cell r="AA530">
            <v>38</v>
          </cell>
        </row>
        <row r="531">
          <cell r="E531" t="str">
            <v>Chinook salmon</v>
          </cell>
          <cell r="G531">
            <v>65</v>
          </cell>
          <cell r="AA531">
            <v>38</v>
          </cell>
        </row>
        <row r="532">
          <cell r="E532" t="str">
            <v>Chinook salmon</v>
          </cell>
          <cell r="G532">
            <v>61</v>
          </cell>
          <cell r="AA532">
            <v>38</v>
          </cell>
        </row>
        <row r="533">
          <cell r="E533" t="str">
            <v>Chinook salmon</v>
          </cell>
          <cell r="G533">
            <v>67</v>
          </cell>
          <cell r="AA533">
            <v>38</v>
          </cell>
        </row>
        <row r="534">
          <cell r="E534" t="str">
            <v>Chinook salmon</v>
          </cell>
          <cell r="G534">
            <v>64</v>
          </cell>
          <cell r="AA534">
            <v>38</v>
          </cell>
        </row>
        <row r="535">
          <cell r="E535" t="str">
            <v>Chinook salmon</v>
          </cell>
          <cell r="G535">
            <v>59</v>
          </cell>
          <cell r="H535" t="str">
            <v>AD</v>
          </cell>
          <cell r="AA535">
            <v>38</v>
          </cell>
        </row>
        <row r="536">
          <cell r="E536" t="str">
            <v>Chinook salmon</v>
          </cell>
          <cell r="G536">
            <v>68</v>
          </cell>
          <cell r="AA536">
            <v>38</v>
          </cell>
        </row>
        <row r="537">
          <cell r="E537" t="str">
            <v>Chinook salmon</v>
          </cell>
          <cell r="G537">
            <v>63</v>
          </cell>
          <cell r="AA537">
            <v>38</v>
          </cell>
        </row>
        <row r="538">
          <cell r="E538" t="str">
            <v>Chinook salmon</v>
          </cell>
          <cell r="G538">
            <v>65</v>
          </cell>
          <cell r="AA538">
            <v>38</v>
          </cell>
        </row>
        <row r="539">
          <cell r="E539" t="str">
            <v>Chinook salmon</v>
          </cell>
          <cell r="G539">
            <v>62</v>
          </cell>
          <cell r="AA539">
            <v>38</v>
          </cell>
        </row>
        <row r="540">
          <cell r="E540" t="str">
            <v>Chinook salmon</v>
          </cell>
          <cell r="G540">
            <v>49</v>
          </cell>
          <cell r="H540" t="str">
            <v>AD</v>
          </cell>
          <cell r="AA540">
            <v>38</v>
          </cell>
        </row>
        <row r="541">
          <cell r="E541" t="str">
            <v>Chinook salmon</v>
          </cell>
          <cell r="G541">
            <v>59</v>
          </cell>
          <cell r="H541" t="str">
            <v>AD</v>
          </cell>
          <cell r="AA541">
            <v>38</v>
          </cell>
        </row>
        <row r="542">
          <cell r="E542" t="str">
            <v>Chinook salmon</v>
          </cell>
          <cell r="G542">
            <v>46</v>
          </cell>
          <cell r="H542" t="str">
            <v>AD</v>
          </cell>
          <cell r="AA542">
            <v>38</v>
          </cell>
        </row>
        <row r="543">
          <cell r="E543" t="str">
            <v>steelhead</v>
          </cell>
          <cell r="G543">
            <v>63</v>
          </cell>
          <cell r="H543" t="str">
            <v>AD</v>
          </cell>
          <cell r="AA543">
            <v>38</v>
          </cell>
        </row>
        <row r="544">
          <cell r="E544" t="str">
            <v>Chinook salmon</v>
          </cell>
          <cell r="G544">
            <v>66</v>
          </cell>
          <cell r="AA544">
            <v>38</v>
          </cell>
        </row>
        <row r="545">
          <cell r="E545" t="str">
            <v>Chinook salmon</v>
          </cell>
          <cell r="G545">
            <v>64</v>
          </cell>
          <cell r="H545" t="str">
            <v>AD</v>
          </cell>
          <cell r="AA545">
            <v>38</v>
          </cell>
        </row>
        <row r="546">
          <cell r="E546" t="str">
            <v>Chinook salmon</v>
          </cell>
          <cell r="G546">
            <v>61</v>
          </cell>
          <cell r="AA546">
            <v>38</v>
          </cell>
        </row>
        <row r="547">
          <cell r="E547" t="str">
            <v>Chinook salmon</v>
          </cell>
          <cell r="G547">
            <v>65</v>
          </cell>
          <cell r="AA547">
            <v>38</v>
          </cell>
        </row>
        <row r="548">
          <cell r="E548" t="str">
            <v>Chinook salmon</v>
          </cell>
          <cell r="G548">
            <v>74</v>
          </cell>
          <cell r="H548" t="str">
            <v>AD</v>
          </cell>
          <cell r="AA548">
            <v>38</v>
          </cell>
        </row>
        <row r="549">
          <cell r="E549" t="str">
            <v>Chinook salmon</v>
          </cell>
          <cell r="G549">
            <v>64</v>
          </cell>
          <cell r="AA549">
            <v>38</v>
          </cell>
        </row>
        <row r="550">
          <cell r="E550" t="str">
            <v>Chinook salmon</v>
          </cell>
          <cell r="G550">
            <v>69</v>
          </cell>
          <cell r="AA550">
            <v>38</v>
          </cell>
        </row>
        <row r="551">
          <cell r="E551" t="str">
            <v>Chinook salmon</v>
          </cell>
          <cell r="G551">
            <v>68</v>
          </cell>
          <cell r="AA551">
            <v>38</v>
          </cell>
        </row>
        <row r="552">
          <cell r="E552" t="str">
            <v>Chinook salmon</v>
          </cell>
          <cell r="G552">
            <v>64</v>
          </cell>
          <cell r="AA552">
            <v>38</v>
          </cell>
        </row>
        <row r="553">
          <cell r="E553" t="str">
            <v>Chinook salmon</v>
          </cell>
          <cell r="G553">
            <v>63</v>
          </cell>
          <cell r="H553" t="str">
            <v>AD</v>
          </cell>
          <cell r="AA553">
            <v>38</v>
          </cell>
        </row>
        <row r="554">
          <cell r="E554" t="str">
            <v>Chinook salmon</v>
          </cell>
          <cell r="G554">
            <v>76</v>
          </cell>
          <cell r="AA554">
            <v>38</v>
          </cell>
        </row>
        <row r="555">
          <cell r="E555" t="str">
            <v>Chinook salmon</v>
          </cell>
          <cell r="G555">
            <v>54</v>
          </cell>
          <cell r="AA555">
            <v>38</v>
          </cell>
        </row>
        <row r="556">
          <cell r="E556" t="str">
            <v>Chinook salmon</v>
          </cell>
          <cell r="G556">
            <v>63</v>
          </cell>
          <cell r="AA556">
            <v>38</v>
          </cell>
        </row>
        <row r="557">
          <cell r="E557" t="str">
            <v>Chinook salmon</v>
          </cell>
          <cell r="G557">
            <v>57</v>
          </cell>
          <cell r="H557" t="str">
            <v>AD</v>
          </cell>
          <cell r="AA557">
            <v>38</v>
          </cell>
        </row>
        <row r="558">
          <cell r="E558" t="str">
            <v>Chinook salmon</v>
          </cell>
          <cell r="G558">
            <v>76</v>
          </cell>
          <cell r="AA558">
            <v>38</v>
          </cell>
        </row>
        <row r="559">
          <cell r="E559" t="str">
            <v>Chinook salmon</v>
          </cell>
          <cell r="G559">
            <v>69</v>
          </cell>
          <cell r="H559" t="str">
            <v>AD</v>
          </cell>
          <cell r="AA559">
            <v>38</v>
          </cell>
        </row>
        <row r="560">
          <cell r="E560" t="str">
            <v>Chinook salmon</v>
          </cell>
          <cell r="G560">
            <v>74</v>
          </cell>
          <cell r="AA560">
            <v>38</v>
          </cell>
        </row>
        <row r="561">
          <cell r="E561" t="str">
            <v>Chinook salmon</v>
          </cell>
          <cell r="G561">
            <v>79</v>
          </cell>
          <cell r="AA561">
            <v>38</v>
          </cell>
        </row>
        <row r="562">
          <cell r="E562" t="str">
            <v>Chinook salmon</v>
          </cell>
          <cell r="G562">
            <v>66</v>
          </cell>
          <cell r="AA562">
            <v>38</v>
          </cell>
        </row>
        <row r="563">
          <cell r="E563" t="str">
            <v>Chinook salmon</v>
          </cell>
          <cell r="G563">
            <v>67</v>
          </cell>
          <cell r="AA563">
            <v>38</v>
          </cell>
        </row>
        <row r="564">
          <cell r="E564" t="str">
            <v>Chinook salmon</v>
          </cell>
          <cell r="G564">
            <v>68</v>
          </cell>
          <cell r="AA564">
            <v>38</v>
          </cell>
        </row>
        <row r="565">
          <cell r="E565" t="str">
            <v>Chinook salmon</v>
          </cell>
          <cell r="G565">
            <v>67</v>
          </cell>
          <cell r="H565" t="str">
            <v>AD</v>
          </cell>
          <cell r="AA565">
            <v>38</v>
          </cell>
        </row>
        <row r="566">
          <cell r="E566" t="str">
            <v>Chinook salmon</v>
          </cell>
          <cell r="G566">
            <v>64</v>
          </cell>
          <cell r="AA566">
            <v>38</v>
          </cell>
        </row>
        <row r="567">
          <cell r="E567" t="str">
            <v>Chinook salmon</v>
          </cell>
          <cell r="G567">
            <v>61</v>
          </cell>
          <cell r="AA567">
            <v>38</v>
          </cell>
        </row>
        <row r="568">
          <cell r="E568" t="str">
            <v>Chinook salmon</v>
          </cell>
          <cell r="G568">
            <v>61</v>
          </cell>
          <cell r="AA568">
            <v>38</v>
          </cell>
        </row>
        <row r="569">
          <cell r="E569" t="str">
            <v>Chinook salmon</v>
          </cell>
          <cell r="G569">
            <v>68</v>
          </cell>
          <cell r="AA569">
            <v>38</v>
          </cell>
        </row>
        <row r="570">
          <cell r="E570" t="str">
            <v>Chinook salmon</v>
          </cell>
          <cell r="G570">
            <v>76</v>
          </cell>
          <cell r="AA570">
            <v>38</v>
          </cell>
        </row>
        <row r="571">
          <cell r="E571" t="str">
            <v>Chinook salmon</v>
          </cell>
          <cell r="G571">
            <v>65</v>
          </cell>
          <cell r="AA571">
            <v>38</v>
          </cell>
        </row>
        <row r="572">
          <cell r="E572" t="str">
            <v>Chinook salmon</v>
          </cell>
          <cell r="G572">
            <v>60</v>
          </cell>
          <cell r="AA572">
            <v>38</v>
          </cell>
        </row>
        <row r="573">
          <cell r="E573" t="str">
            <v>Chinook salmon</v>
          </cell>
          <cell r="G573">
            <v>58</v>
          </cell>
          <cell r="AA573">
            <v>38</v>
          </cell>
        </row>
        <row r="574">
          <cell r="E574" t="str">
            <v>Chinook salmon</v>
          </cell>
          <cell r="G574">
            <v>60</v>
          </cell>
          <cell r="AA574">
            <v>38</v>
          </cell>
        </row>
        <row r="575">
          <cell r="E575" t="str">
            <v>Chinook salmon</v>
          </cell>
          <cell r="G575">
            <v>57</v>
          </cell>
          <cell r="AA575">
            <v>38</v>
          </cell>
        </row>
        <row r="576">
          <cell r="E576" t="str">
            <v>Chinook salmon</v>
          </cell>
          <cell r="G576">
            <v>55</v>
          </cell>
          <cell r="AA576">
            <v>38</v>
          </cell>
        </row>
        <row r="577">
          <cell r="E577" t="str">
            <v>Chinook salmon</v>
          </cell>
          <cell r="G577">
            <v>59</v>
          </cell>
          <cell r="AA577">
            <v>38</v>
          </cell>
        </row>
        <row r="578">
          <cell r="E578" t="str">
            <v>Chinook salmon</v>
          </cell>
          <cell r="G578">
            <v>61</v>
          </cell>
          <cell r="AA578">
            <v>38</v>
          </cell>
        </row>
        <row r="579">
          <cell r="E579" t="str">
            <v>Chinook salmon</v>
          </cell>
          <cell r="G579">
            <v>61</v>
          </cell>
          <cell r="AA579">
            <v>38</v>
          </cell>
        </row>
        <row r="580">
          <cell r="E580" t="str">
            <v>Chinook salmon</v>
          </cell>
          <cell r="G580">
            <v>69</v>
          </cell>
          <cell r="AA580">
            <v>38</v>
          </cell>
        </row>
        <row r="581">
          <cell r="E581" t="str">
            <v>Chinook salmon</v>
          </cell>
          <cell r="G581">
            <v>68</v>
          </cell>
          <cell r="AA581">
            <v>38</v>
          </cell>
        </row>
        <row r="582">
          <cell r="E582" t="str">
            <v>Chinook salmon</v>
          </cell>
          <cell r="G582">
            <v>73</v>
          </cell>
          <cell r="H582" t="str">
            <v>AD</v>
          </cell>
          <cell r="AA582">
            <v>38</v>
          </cell>
        </row>
        <row r="583">
          <cell r="E583" t="str">
            <v>Chinook salmon</v>
          </cell>
          <cell r="G583">
            <v>67</v>
          </cell>
          <cell r="AA583">
            <v>38</v>
          </cell>
        </row>
        <row r="584">
          <cell r="E584" t="str">
            <v>Chinook salmon</v>
          </cell>
          <cell r="G584">
            <v>64</v>
          </cell>
          <cell r="AA584">
            <v>38</v>
          </cell>
        </row>
        <row r="585">
          <cell r="E585" t="str">
            <v>Chinook salmon</v>
          </cell>
          <cell r="G585">
            <v>57</v>
          </cell>
          <cell r="AA585">
            <v>38</v>
          </cell>
        </row>
        <row r="586">
          <cell r="E586" t="str">
            <v>Chinook salmon</v>
          </cell>
          <cell r="G586">
            <v>55</v>
          </cell>
          <cell r="AA586">
            <v>38</v>
          </cell>
        </row>
        <row r="587">
          <cell r="E587" t="str">
            <v>Chinook salmon</v>
          </cell>
          <cell r="G587">
            <v>55</v>
          </cell>
          <cell r="AA587">
            <v>38</v>
          </cell>
        </row>
        <row r="588">
          <cell r="E588" t="str">
            <v>Chinook salmon</v>
          </cell>
          <cell r="G588">
            <v>65</v>
          </cell>
          <cell r="AA588">
            <v>38</v>
          </cell>
        </row>
        <row r="589">
          <cell r="E589" t="str">
            <v>Chinook salmon</v>
          </cell>
          <cell r="G589">
            <v>62</v>
          </cell>
          <cell r="AA589">
            <v>38</v>
          </cell>
        </row>
        <row r="590">
          <cell r="E590" t="str">
            <v>Chinook salmon</v>
          </cell>
          <cell r="G590">
            <v>53</v>
          </cell>
          <cell r="AA590">
            <v>38</v>
          </cell>
        </row>
        <row r="591">
          <cell r="E591" t="str">
            <v>Chinook salmon</v>
          </cell>
          <cell r="G591">
            <v>72</v>
          </cell>
          <cell r="AA591">
            <v>38</v>
          </cell>
        </row>
        <row r="592">
          <cell r="E592" t="str">
            <v>Chinook salmon</v>
          </cell>
          <cell r="G592">
            <v>59</v>
          </cell>
          <cell r="H592" t="str">
            <v>AD</v>
          </cell>
          <cell r="AA592">
            <v>38</v>
          </cell>
        </row>
        <row r="593">
          <cell r="E593" t="str">
            <v>Chinook salmon</v>
          </cell>
          <cell r="G593">
            <v>69</v>
          </cell>
          <cell r="AA593">
            <v>38</v>
          </cell>
        </row>
        <row r="594">
          <cell r="E594" t="str">
            <v>Chinook salmon</v>
          </cell>
          <cell r="G594">
            <v>60</v>
          </cell>
          <cell r="H594" t="str">
            <v>AD</v>
          </cell>
          <cell r="AA594">
            <v>38</v>
          </cell>
        </row>
        <row r="595">
          <cell r="E595" t="str">
            <v>Chinook salmon</v>
          </cell>
          <cell r="G595">
            <v>67</v>
          </cell>
          <cell r="AA595">
            <v>38</v>
          </cell>
        </row>
        <row r="596">
          <cell r="E596" t="str">
            <v>Chinook salmon</v>
          </cell>
          <cell r="G596">
            <v>71</v>
          </cell>
          <cell r="H596" t="str">
            <v>AD</v>
          </cell>
          <cell r="AA596">
            <v>38</v>
          </cell>
        </row>
        <row r="597">
          <cell r="E597" t="str">
            <v>Chinook salmon</v>
          </cell>
          <cell r="G597">
            <v>65</v>
          </cell>
          <cell r="AA597">
            <v>38</v>
          </cell>
        </row>
        <row r="598">
          <cell r="E598" t="str">
            <v>Chinook salmon</v>
          </cell>
          <cell r="G598">
            <v>63</v>
          </cell>
          <cell r="AA598">
            <v>38</v>
          </cell>
        </row>
        <row r="599">
          <cell r="E599" t="str">
            <v>Chinook salmon</v>
          </cell>
          <cell r="G599">
            <v>60</v>
          </cell>
          <cell r="H599" t="str">
            <v>AD</v>
          </cell>
          <cell r="AA599">
            <v>38</v>
          </cell>
        </row>
        <row r="600">
          <cell r="E600" t="str">
            <v>Chinook salmon</v>
          </cell>
          <cell r="G600">
            <v>61</v>
          </cell>
          <cell r="AA600">
            <v>38</v>
          </cell>
        </row>
        <row r="601">
          <cell r="E601" t="str">
            <v>Chinook salmon</v>
          </cell>
          <cell r="G601">
            <v>65</v>
          </cell>
          <cell r="AA601">
            <v>38</v>
          </cell>
        </row>
        <row r="602">
          <cell r="E602" t="str">
            <v>Chinook salmon</v>
          </cell>
          <cell r="G602">
            <v>61</v>
          </cell>
          <cell r="AA602">
            <v>38</v>
          </cell>
        </row>
        <row r="603">
          <cell r="E603" t="str">
            <v>Chinook salmon</v>
          </cell>
          <cell r="G603">
            <v>60</v>
          </cell>
          <cell r="H603" t="str">
            <v>AD</v>
          </cell>
          <cell r="AA603">
            <v>38</v>
          </cell>
        </row>
        <row r="604">
          <cell r="E604" t="str">
            <v>Chinook salmon</v>
          </cell>
          <cell r="G604">
            <v>72</v>
          </cell>
          <cell r="AA604">
            <v>38</v>
          </cell>
        </row>
        <row r="605">
          <cell r="E605" t="str">
            <v>Chinook salmon</v>
          </cell>
          <cell r="G605">
            <v>58</v>
          </cell>
          <cell r="AA605">
            <v>38</v>
          </cell>
        </row>
        <row r="606">
          <cell r="E606" t="str">
            <v>Chinook salmon</v>
          </cell>
          <cell r="G606">
            <v>80</v>
          </cell>
          <cell r="AA606">
            <v>38</v>
          </cell>
        </row>
        <row r="607">
          <cell r="E607" t="str">
            <v>Chinook salmon</v>
          </cell>
          <cell r="G607">
            <v>68</v>
          </cell>
          <cell r="AA607">
            <v>38</v>
          </cell>
        </row>
        <row r="608">
          <cell r="E608" t="str">
            <v>Chinook salmon</v>
          </cell>
          <cell r="G608">
            <v>61</v>
          </cell>
          <cell r="H608" t="str">
            <v>AD</v>
          </cell>
          <cell r="AA608">
            <v>38</v>
          </cell>
        </row>
        <row r="609">
          <cell r="E609" t="str">
            <v>Chinook salmon</v>
          </cell>
          <cell r="G609">
            <v>69</v>
          </cell>
          <cell r="AA609">
            <v>38</v>
          </cell>
        </row>
        <row r="610">
          <cell r="E610" t="str">
            <v>Chinook salmon</v>
          </cell>
          <cell r="G610">
            <v>65</v>
          </cell>
          <cell r="AA610">
            <v>38</v>
          </cell>
        </row>
        <row r="611">
          <cell r="E611" t="str">
            <v>Chinook salmon</v>
          </cell>
          <cell r="G611">
            <v>71</v>
          </cell>
          <cell r="AA611">
            <v>38</v>
          </cell>
        </row>
        <row r="612">
          <cell r="E612" t="str">
            <v>Chinook salmon</v>
          </cell>
          <cell r="G612">
            <v>68</v>
          </cell>
          <cell r="AA612">
            <v>38</v>
          </cell>
        </row>
        <row r="613">
          <cell r="E613" t="str">
            <v>Chinook salmon</v>
          </cell>
          <cell r="G613">
            <v>73</v>
          </cell>
          <cell r="AA613">
            <v>38</v>
          </cell>
        </row>
        <row r="614">
          <cell r="E614" t="str">
            <v>Chinook salmon</v>
          </cell>
          <cell r="G614">
            <v>61</v>
          </cell>
          <cell r="AA614">
            <v>38</v>
          </cell>
        </row>
        <row r="615">
          <cell r="E615" t="str">
            <v>Chinook salmon</v>
          </cell>
          <cell r="G615">
            <v>60</v>
          </cell>
          <cell r="AA615">
            <v>38</v>
          </cell>
        </row>
        <row r="616">
          <cell r="E616" t="str">
            <v>Chinook salmon</v>
          </cell>
          <cell r="G616">
            <v>61</v>
          </cell>
          <cell r="AA616">
            <v>38</v>
          </cell>
        </row>
        <row r="617">
          <cell r="E617" t="str">
            <v>Chinook salmon</v>
          </cell>
          <cell r="G617">
            <v>65</v>
          </cell>
          <cell r="AA617">
            <v>38</v>
          </cell>
        </row>
        <row r="618">
          <cell r="E618" t="str">
            <v>Chinook salmon</v>
          </cell>
          <cell r="G618">
            <v>74</v>
          </cell>
          <cell r="AA618">
            <v>38</v>
          </cell>
        </row>
        <row r="619">
          <cell r="E619" t="str">
            <v>Chinook salmon</v>
          </cell>
          <cell r="G619">
            <v>68</v>
          </cell>
          <cell r="AA619">
            <v>38</v>
          </cell>
        </row>
        <row r="620">
          <cell r="E620" t="str">
            <v>Chinook salmon</v>
          </cell>
          <cell r="G620">
            <v>67</v>
          </cell>
          <cell r="AA620">
            <v>38</v>
          </cell>
        </row>
        <row r="621">
          <cell r="E621" t="str">
            <v>Chinook salmon</v>
          </cell>
          <cell r="G621">
            <v>73</v>
          </cell>
          <cell r="AA621">
            <v>38</v>
          </cell>
        </row>
        <row r="622">
          <cell r="E622" t="str">
            <v>Chinook salmon</v>
          </cell>
          <cell r="G622">
            <v>59</v>
          </cell>
          <cell r="AA622">
            <v>38</v>
          </cell>
        </row>
        <row r="623">
          <cell r="E623" t="str">
            <v>Chinook salmon</v>
          </cell>
          <cell r="G623">
            <v>60</v>
          </cell>
          <cell r="AA623">
            <v>38</v>
          </cell>
        </row>
        <row r="624">
          <cell r="E624" t="str">
            <v>Chinook salmon</v>
          </cell>
          <cell r="G624">
            <v>63</v>
          </cell>
          <cell r="AA624">
            <v>38</v>
          </cell>
        </row>
        <row r="625">
          <cell r="E625" t="str">
            <v>Chinook salmon</v>
          </cell>
          <cell r="G625">
            <v>73</v>
          </cell>
          <cell r="AA625">
            <v>38</v>
          </cell>
        </row>
        <row r="626">
          <cell r="E626" t="str">
            <v>Chinook salmon</v>
          </cell>
          <cell r="G626">
            <v>72</v>
          </cell>
          <cell r="AA626">
            <v>38</v>
          </cell>
        </row>
        <row r="627">
          <cell r="E627" t="str">
            <v>Chinook salmon</v>
          </cell>
          <cell r="G627">
            <v>73</v>
          </cell>
          <cell r="AA627">
            <v>38</v>
          </cell>
        </row>
        <row r="628">
          <cell r="E628" t="str">
            <v>Chinook salmon</v>
          </cell>
          <cell r="G628">
            <v>62</v>
          </cell>
          <cell r="H628" t="str">
            <v>AD</v>
          </cell>
          <cell r="AA628">
            <v>38</v>
          </cell>
        </row>
        <row r="629">
          <cell r="E629" t="str">
            <v>Chinook salmon</v>
          </cell>
          <cell r="G629">
            <v>68</v>
          </cell>
          <cell r="AA629">
            <v>38</v>
          </cell>
        </row>
        <row r="630">
          <cell r="E630" t="str">
            <v>Chinook salmon</v>
          </cell>
          <cell r="G630">
            <v>64</v>
          </cell>
          <cell r="H630" t="str">
            <v>AD</v>
          </cell>
          <cell r="AA630">
            <v>38</v>
          </cell>
        </row>
        <row r="631">
          <cell r="E631" t="str">
            <v>Chinook salmon</v>
          </cell>
          <cell r="G631">
            <v>64</v>
          </cell>
          <cell r="AA631">
            <v>38</v>
          </cell>
        </row>
        <row r="632">
          <cell r="E632" t="str">
            <v>Chinook salmon</v>
          </cell>
          <cell r="G632">
            <v>70</v>
          </cell>
          <cell r="H632" t="str">
            <v>AD</v>
          </cell>
          <cell r="AA632">
            <v>38</v>
          </cell>
        </row>
        <row r="633">
          <cell r="E633" t="str">
            <v>Chinook salmon</v>
          </cell>
          <cell r="G633">
            <v>79</v>
          </cell>
          <cell r="AA633">
            <v>38</v>
          </cell>
        </row>
        <row r="634">
          <cell r="E634" t="str">
            <v>Chinook salmon</v>
          </cell>
          <cell r="G634">
            <v>64</v>
          </cell>
          <cell r="AA634">
            <v>38</v>
          </cell>
        </row>
        <row r="635">
          <cell r="E635" t="str">
            <v>Chinook salmon</v>
          </cell>
          <cell r="G635">
            <v>56</v>
          </cell>
          <cell r="AA635">
            <v>38</v>
          </cell>
        </row>
        <row r="636">
          <cell r="E636" t="str">
            <v>Chinook salmon</v>
          </cell>
          <cell r="G636">
            <v>60</v>
          </cell>
          <cell r="AA636">
            <v>38</v>
          </cell>
        </row>
        <row r="637">
          <cell r="E637" t="str">
            <v>Chinook salmon</v>
          </cell>
          <cell r="G637">
            <v>63</v>
          </cell>
          <cell r="AA637">
            <v>38</v>
          </cell>
        </row>
        <row r="638">
          <cell r="E638" t="str">
            <v>Chinook salmon</v>
          </cell>
          <cell r="G638">
            <v>64</v>
          </cell>
          <cell r="AA638">
            <v>38</v>
          </cell>
        </row>
        <row r="639">
          <cell r="E639" t="str">
            <v>Chinook salmon</v>
          </cell>
          <cell r="G639">
            <v>74</v>
          </cell>
          <cell r="AA639">
            <v>38</v>
          </cell>
        </row>
        <row r="640">
          <cell r="E640" t="str">
            <v>Chinook salmon</v>
          </cell>
          <cell r="G640">
            <v>66</v>
          </cell>
          <cell r="AA640">
            <v>38</v>
          </cell>
        </row>
        <row r="641">
          <cell r="E641" t="str">
            <v>Chinook salmon</v>
          </cell>
          <cell r="G641">
            <v>60</v>
          </cell>
          <cell r="AA641">
            <v>38</v>
          </cell>
        </row>
        <row r="642">
          <cell r="E642" t="str">
            <v>Chinook salmon</v>
          </cell>
          <cell r="G642">
            <v>67</v>
          </cell>
          <cell r="AA642">
            <v>38</v>
          </cell>
        </row>
        <row r="643">
          <cell r="E643" t="str">
            <v>Chinook salmon</v>
          </cell>
          <cell r="G643">
            <v>68</v>
          </cell>
          <cell r="AA643">
            <v>38</v>
          </cell>
        </row>
        <row r="644">
          <cell r="E644" t="str">
            <v>Chinook salmon</v>
          </cell>
          <cell r="G644">
            <v>60</v>
          </cell>
          <cell r="AA644">
            <v>38</v>
          </cell>
        </row>
        <row r="645">
          <cell r="E645" t="str">
            <v>Chinook salmon</v>
          </cell>
          <cell r="G645">
            <v>77</v>
          </cell>
          <cell r="AA645">
            <v>38</v>
          </cell>
        </row>
        <row r="646">
          <cell r="E646" t="str">
            <v>Chinook salmon</v>
          </cell>
          <cell r="G646">
            <v>67</v>
          </cell>
          <cell r="AA646">
            <v>38</v>
          </cell>
        </row>
        <row r="647">
          <cell r="E647" t="str">
            <v>Chinook salmon</v>
          </cell>
          <cell r="G647">
            <v>64</v>
          </cell>
          <cell r="AA647">
            <v>38</v>
          </cell>
        </row>
        <row r="648">
          <cell r="E648" t="str">
            <v>Chinook salmon</v>
          </cell>
          <cell r="G648">
            <v>68</v>
          </cell>
          <cell r="AA648">
            <v>38</v>
          </cell>
        </row>
        <row r="649">
          <cell r="E649" t="str">
            <v>Chinook salmon</v>
          </cell>
          <cell r="G649">
            <v>68</v>
          </cell>
          <cell r="AA649">
            <v>38</v>
          </cell>
        </row>
        <row r="650">
          <cell r="E650" t="str">
            <v>Chinook salmon</v>
          </cell>
          <cell r="G650">
            <v>46</v>
          </cell>
          <cell r="H650" t="str">
            <v>AD</v>
          </cell>
          <cell r="AA650">
            <v>38</v>
          </cell>
        </row>
        <row r="651">
          <cell r="E651" t="str">
            <v>Chinook salmon</v>
          </cell>
          <cell r="G651">
            <v>66</v>
          </cell>
          <cell r="AA651">
            <v>38</v>
          </cell>
        </row>
        <row r="652">
          <cell r="E652" t="str">
            <v>Chinook salmon</v>
          </cell>
          <cell r="G652">
            <v>58</v>
          </cell>
          <cell r="AA652">
            <v>38</v>
          </cell>
        </row>
        <row r="653">
          <cell r="E653" t="str">
            <v>Chinook salmon</v>
          </cell>
          <cell r="G653">
            <v>60</v>
          </cell>
          <cell r="AA653">
            <v>38</v>
          </cell>
        </row>
        <row r="654">
          <cell r="E654" t="str">
            <v>Chinook salmon</v>
          </cell>
          <cell r="G654">
            <v>59</v>
          </cell>
          <cell r="H654" t="str">
            <v>AD</v>
          </cell>
          <cell r="AA654">
            <v>38</v>
          </cell>
        </row>
        <row r="655">
          <cell r="E655" t="str">
            <v>Chinook salmon</v>
          </cell>
          <cell r="G655">
            <v>60</v>
          </cell>
          <cell r="AA655">
            <v>38</v>
          </cell>
        </row>
        <row r="656">
          <cell r="E656" t="str">
            <v>Chinook salmon</v>
          </cell>
          <cell r="G656">
            <v>71</v>
          </cell>
          <cell r="AA656">
            <v>38</v>
          </cell>
        </row>
        <row r="657">
          <cell r="E657" t="str">
            <v>Chinook salmon</v>
          </cell>
          <cell r="G657">
            <v>61</v>
          </cell>
          <cell r="AA657">
            <v>38</v>
          </cell>
        </row>
        <row r="658">
          <cell r="E658" t="str">
            <v>Chinook salmon</v>
          </cell>
          <cell r="G658">
            <v>65</v>
          </cell>
          <cell r="AA658">
            <v>38</v>
          </cell>
        </row>
        <row r="659">
          <cell r="E659" t="str">
            <v>Chinook salmon</v>
          </cell>
          <cell r="G659">
            <v>59</v>
          </cell>
          <cell r="AA659">
            <v>38</v>
          </cell>
        </row>
        <row r="660">
          <cell r="E660" t="str">
            <v>Chinook salmon</v>
          </cell>
          <cell r="G660">
            <v>60</v>
          </cell>
          <cell r="AA660">
            <v>38</v>
          </cell>
        </row>
        <row r="661">
          <cell r="E661" t="str">
            <v>Chinook salmon</v>
          </cell>
          <cell r="G661">
            <v>73</v>
          </cell>
          <cell r="AA661">
            <v>38</v>
          </cell>
        </row>
        <row r="662">
          <cell r="E662" t="str">
            <v>Chinook salmon</v>
          </cell>
          <cell r="G662">
            <v>82</v>
          </cell>
          <cell r="AA662">
            <v>38</v>
          </cell>
        </row>
        <row r="663">
          <cell r="E663" t="str">
            <v>Chinook salmon</v>
          </cell>
          <cell r="G663">
            <v>64</v>
          </cell>
          <cell r="AA663">
            <v>38</v>
          </cell>
        </row>
        <row r="664">
          <cell r="E664" t="str">
            <v>Chinook salmon</v>
          </cell>
          <cell r="G664">
            <v>68</v>
          </cell>
          <cell r="AA664">
            <v>38</v>
          </cell>
        </row>
        <row r="665">
          <cell r="E665" t="str">
            <v>Chinook salmon</v>
          </cell>
          <cell r="G665">
            <v>68</v>
          </cell>
          <cell r="AA665">
            <v>38</v>
          </cell>
        </row>
        <row r="666">
          <cell r="E666" t="str">
            <v>Chinook salmon</v>
          </cell>
          <cell r="G666">
            <v>59</v>
          </cell>
          <cell r="AA666">
            <v>38</v>
          </cell>
        </row>
        <row r="667">
          <cell r="E667" t="str">
            <v>Chinook salmon</v>
          </cell>
          <cell r="G667">
            <v>71</v>
          </cell>
          <cell r="AA667">
            <v>38</v>
          </cell>
        </row>
        <row r="668">
          <cell r="E668" t="str">
            <v>Chinook salmon</v>
          </cell>
          <cell r="G668">
            <v>60</v>
          </cell>
          <cell r="AA668">
            <v>38</v>
          </cell>
        </row>
        <row r="669">
          <cell r="E669" t="str">
            <v>Chinook salmon</v>
          </cell>
          <cell r="G669">
            <v>63</v>
          </cell>
          <cell r="AA669">
            <v>38</v>
          </cell>
        </row>
        <row r="670">
          <cell r="E670" t="str">
            <v>Chinook salmon</v>
          </cell>
          <cell r="G670">
            <v>62</v>
          </cell>
          <cell r="AA670">
            <v>38</v>
          </cell>
        </row>
        <row r="671">
          <cell r="E671" t="str">
            <v>Chinook salmon</v>
          </cell>
          <cell r="G671">
            <v>63</v>
          </cell>
          <cell r="AA671">
            <v>38</v>
          </cell>
        </row>
        <row r="672">
          <cell r="E672" t="str">
            <v>Chinook salmon</v>
          </cell>
          <cell r="G672">
            <v>57</v>
          </cell>
          <cell r="AA672">
            <v>38</v>
          </cell>
        </row>
        <row r="673">
          <cell r="E673" t="str">
            <v>Chinook salmon</v>
          </cell>
          <cell r="G673">
            <v>62</v>
          </cell>
          <cell r="AA673">
            <v>38</v>
          </cell>
        </row>
        <row r="674">
          <cell r="E674" t="str">
            <v>Chinook salmon</v>
          </cell>
          <cell r="G674">
            <v>63</v>
          </cell>
          <cell r="AA674">
            <v>38</v>
          </cell>
        </row>
        <row r="675">
          <cell r="E675" t="str">
            <v>Chinook salmon</v>
          </cell>
          <cell r="G675">
            <v>67</v>
          </cell>
          <cell r="AA675">
            <v>38</v>
          </cell>
        </row>
        <row r="676">
          <cell r="E676" t="str">
            <v>Chinook salmon</v>
          </cell>
          <cell r="G676">
            <v>69</v>
          </cell>
          <cell r="AA676">
            <v>38</v>
          </cell>
        </row>
        <row r="677">
          <cell r="E677" t="str">
            <v>Chinook salmon</v>
          </cell>
          <cell r="G677">
            <v>66</v>
          </cell>
          <cell r="AA677">
            <v>38</v>
          </cell>
        </row>
        <row r="678">
          <cell r="E678" t="str">
            <v>Chinook salmon</v>
          </cell>
          <cell r="G678">
            <v>62</v>
          </cell>
          <cell r="AA678">
            <v>38</v>
          </cell>
        </row>
        <row r="679">
          <cell r="E679" t="str">
            <v>Chinook salmon</v>
          </cell>
          <cell r="G679">
            <v>71</v>
          </cell>
          <cell r="AA679">
            <v>38</v>
          </cell>
        </row>
        <row r="680">
          <cell r="E680" t="str">
            <v>Chinook salmon</v>
          </cell>
          <cell r="G680">
            <v>69</v>
          </cell>
          <cell r="AA680">
            <v>38</v>
          </cell>
        </row>
        <row r="681">
          <cell r="E681" t="str">
            <v>Chinook salmon</v>
          </cell>
          <cell r="G681">
            <v>60</v>
          </cell>
          <cell r="AA681">
            <v>38</v>
          </cell>
        </row>
        <row r="682">
          <cell r="E682" t="str">
            <v>Chinook salmon</v>
          </cell>
          <cell r="G682">
            <v>58</v>
          </cell>
          <cell r="AA682">
            <v>38</v>
          </cell>
        </row>
        <row r="683">
          <cell r="E683" t="str">
            <v>Chinook salmon</v>
          </cell>
          <cell r="G683">
            <v>76</v>
          </cell>
          <cell r="AA683">
            <v>38</v>
          </cell>
        </row>
        <row r="684">
          <cell r="E684" t="str">
            <v>Chinook salmon</v>
          </cell>
          <cell r="G684">
            <v>65</v>
          </cell>
          <cell r="AA684">
            <v>38</v>
          </cell>
        </row>
        <row r="685">
          <cell r="E685" t="str">
            <v>Chinook salmon</v>
          </cell>
          <cell r="G685">
            <v>58</v>
          </cell>
          <cell r="AA685">
            <v>38</v>
          </cell>
        </row>
        <row r="686">
          <cell r="E686" t="str">
            <v>Chinook salmon</v>
          </cell>
          <cell r="G686">
            <v>63</v>
          </cell>
          <cell r="H686" t="str">
            <v>AD</v>
          </cell>
          <cell r="AA686">
            <v>38</v>
          </cell>
        </row>
        <row r="687">
          <cell r="E687" t="str">
            <v>Chinook salmon</v>
          </cell>
          <cell r="G687">
            <v>75</v>
          </cell>
          <cell r="AA687">
            <v>38</v>
          </cell>
        </row>
        <row r="688">
          <cell r="E688" t="str">
            <v>Chinook salmon</v>
          </cell>
          <cell r="G688">
            <v>70</v>
          </cell>
          <cell r="AA688">
            <v>38</v>
          </cell>
        </row>
        <row r="689">
          <cell r="E689" t="str">
            <v>Chinook salmon</v>
          </cell>
          <cell r="G689">
            <v>60</v>
          </cell>
          <cell r="AA689">
            <v>38</v>
          </cell>
        </row>
        <row r="690">
          <cell r="E690" t="str">
            <v>Chinook salmon</v>
          </cell>
          <cell r="G690">
            <v>69</v>
          </cell>
          <cell r="AA690">
            <v>38</v>
          </cell>
        </row>
        <row r="691">
          <cell r="E691" t="str">
            <v>Chinook salmon</v>
          </cell>
          <cell r="G691">
            <v>62</v>
          </cell>
          <cell r="AA691">
            <v>38</v>
          </cell>
        </row>
        <row r="692">
          <cell r="E692" t="str">
            <v>Chinook salmon</v>
          </cell>
          <cell r="G692">
            <v>68</v>
          </cell>
          <cell r="AA692">
            <v>38</v>
          </cell>
        </row>
        <row r="693">
          <cell r="E693" t="str">
            <v>Chinook salmon</v>
          </cell>
          <cell r="G693">
            <v>70</v>
          </cell>
          <cell r="AA693">
            <v>38</v>
          </cell>
        </row>
        <row r="694">
          <cell r="E694" t="str">
            <v>Chinook salmon</v>
          </cell>
          <cell r="G694">
            <v>56</v>
          </cell>
          <cell r="H694" t="str">
            <v>AD</v>
          </cell>
          <cell r="AA694">
            <v>38</v>
          </cell>
        </row>
        <row r="695">
          <cell r="E695" t="str">
            <v>Chinook salmon</v>
          </cell>
          <cell r="G695">
            <v>57</v>
          </cell>
          <cell r="AA695">
            <v>38</v>
          </cell>
        </row>
        <row r="696">
          <cell r="E696" t="str">
            <v>Chinook salmon</v>
          </cell>
          <cell r="G696">
            <v>62</v>
          </cell>
          <cell r="H696" t="str">
            <v>AD</v>
          </cell>
          <cell r="AA696">
            <v>38</v>
          </cell>
        </row>
        <row r="697">
          <cell r="E697" t="str">
            <v>Chinook salmon</v>
          </cell>
          <cell r="G697">
            <v>60</v>
          </cell>
          <cell r="H697" t="str">
            <v>AD</v>
          </cell>
          <cell r="AA697">
            <v>38</v>
          </cell>
        </row>
        <row r="698">
          <cell r="E698" t="str">
            <v>Chinook salmon</v>
          </cell>
          <cell r="G698">
            <v>66</v>
          </cell>
          <cell r="H698" t="str">
            <v>AD</v>
          </cell>
          <cell r="AA698">
            <v>38</v>
          </cell>
        </row>
        <row r="699">
          <cell r="E699" t="str">
            <v>Chinook salmon</v>
          </cell>
          <cell r="G699">
            <v>63</v>
          </cell>
          <cell r="AA699">
            <v>38</v>
          </cell>
        </row>
        <row r="700">
          <cell r="E700" t="str">
            <v>Chinook salmon</v>
          </cell>
          <cell r="G700">
            <v>66</v>
          </cell>
          <cell r="H700" t="str">
            <v>AD</v>
          </cell>
          <cell r="AA700">
            <v>38</v>
          </cell>
        </row>
        <row r="701">
          <cell r="E701" t="str">
            <v>Chinook salmon</v>
          </cell>
          <cell r="G701">
            <v>64</v>
          </cell>
          <cell r="AA701">
            <v>38</v>
          </cell>
        </row>
        <row r="702">
          <cell r="E702" t="str">
            <v>Chinook salmon</v>
          </cell>
          <cell r="G702">
            <v>64</v>
          </cell>
          <cell r="H702" t="str">
            <v>AD</v>
          </cell>
          <cell r="AA702">
            <v>38</v>
          </cell>
        </row>
        <row r="703">
          <cell r="E703" t="str">
            <v>Chinook salmon</v>
          </cell>
          <cell r="G703">
            <v>63</v>
          </cell>
          <cell r="AA703">
            <v>38</v>
          </cell>
        </row>
        <row r="704">
          <cell r="E704" t="str">
            <v>Chinook salmon</v>
          </cell>
          <cell r="G704">
            <v>70</v>
          </cell>
          <cell r="H704" t="str">
            <v>AD</v>
          </cell>
          <cell r="AA704">
            <v>38</v>
          </cell>
        </row>
        <row r="705">
          <cell r="E705" t="str">
            <v>Chinook salmon</v>
          </cell>
          <cell r="G705">
            <v>67</v>
          </cell>
          <cell r="AA705">
            <v>38</v>
          </cell>
        </row>
        <row r="706">
          <cell r="E706" t="str">
            <v>Chinook salmon</v>
          </cell>
          <cell r="G706">
            <v>78</v>
          </cell>
          <cell r="AA706">
            <v>38</v>
          </cell>
        </row>
        <row r="707">
          <cell r="E707" t="str">
            <v>Chinook salmon</v>
          </cell>
          <cell r="G707">
            <v>66</v>
          </cell>
          <cell r="AA707">
            <v>38</v>
          </cell>
        </row>
        <row r="708">
          <cell r="E708" t="str">
            <v>Chinook salmon</v>
          </cell>
          <cell r="G708">
            <v>67</v>
          </cell>
          <cell r="AA708">
            <v>38</v>
          </cell>
        </row>
        <row r="709">
          <cell r="E709" t="str">
            <v>Chinook salmon</v>
          </cell>
          <cell r="G709">
            <v>61</v>
          </cell>
          <cell r="AA709">
            <v>38</v>
          </cell>
        </row>
        <row r="710">
          <cell r="E710" t="str">
            <v>Chinook salmon</v>
          </cell>
          <cell r="G710">
            <v>64</v>
          </cell>
          <cell r="AA710">
            <v>38</v>
          </cell>
        </row>
        <row r="711">
          <cell r="E711" t="str">
            <v>Chinook salmon</v>
          </cell>
          <cell r="G711">
            <v>60</v>
          </cell>
          <cell r="AA711">
            <v>38</v>
          </cell>
        </row>
        <row r="712">
          <cell r="E712" t="str">
            <v>Chinook salmon</v>
          </cell>
          <cell r="G712">
            <v>61</v>
          </cell>
          <cell r="AA712">
            <v>38</v>
          </cell>
        </row>
        <row r="713">
          <cell r="E713" t="str">
            <v>Chinook salmon</v>
          </cell>
          <cell r="G713">
            <v>68</v>
          </cell>
          <cell r="AA713">
            <v>38</v>
          </cell>
        </row>
        <row r="714">
          <cell r="E714" t="str">
            <v>Chinook salmon</v>
          </cell>
          <cell r="G714">
            <v>55</v>
          </cell>
          <cell r="AA714">
            <v>38</v>
          </cell>
        </row>
        <row r="715">
          <cell r="E715" t="str">
            <v>Chinook salmon</v>
          </cell>
          <cell r="G715">
            <v>62</v>
          </cell>
          <cell r="AA715">
            <v>38</v>
          </cell>
        </row>
        <row r="716">
          <cell r="E716" t="str">
            <v>Chinook salmon</v>
          </cell>
          <cell r="G716">
            <v>62</v>
          </cell>
          <cell r="AA716">
            <v>38</v>
          </cell>
        </row>
        <row r="717">
          <cell r="E717" t="str">
            <v>Chinook salmon</v>
          </cell>
          <cell r="G717">
            <v>72</v>
          </cell>
          <cell r="AA717">
            <v>38</v>
          </cell>
        </row>
        <row r="718">
          <cell r="E718" t="str">
            <v>Chinook salmon</v>
          </cell>
          <cell r="G718">
            <v>63</v>
          </cell>
          <cell r="AA718">
            <v>38</v>
          </cell>
        </row>
        <row r="719">
          <cell r="E719" t="str">
            <v>Chinook salmon</v>
          </cell>
          <cell r="G719">
            <v>59</v>
          </cell>
          <cell r="AA719">
            <v>38</v>
          </cell>
        </row>
        <row r="720">
          <cell r="E720" t="str">
            <v>Chinook salmon</v>
          </cell>
          <cell r="G720">
            <v>70</v>
          </cell>
          <cell r="H720" t="str">
            <v>AD</v>
          </cell>
          <cell r="AA720">
            <v>38</v>
          </cell>
        </row>
        <row r="721">
          <cell r="E721" t="str">
            <v>Chinook salmon</v>
          </cell>
          <cell r="G721">
            <v>57</v>
          </cell>
          <cell r="AA721">
            <v>38</v>
          </cell>
        </row>
        <row r="722">
          <cell r="E722" t="str">
            <v>Chinook salmon</v>
          </cell>
          <cell r="G722">
            <v>73</v>
          </cell>
          <cell r="AA722">
            <v>38</v>
          </cell>
        </row>
        <row r="723">
          <cell r="E723" t="str">
            <v>Chinook salmon</v>
          </cell>
          <cell r="G723">
            <v>56</v>
          </cell>
          <cell r="AA723">
            <v>38</v>
          </cell>
        </row>
        <row r="724">
          <cell r="E724" t="str">
            <v>Chinook salmon</v>
          </cell>
          <cell r="G724">
            <v>64</v>
          </cell>
          <cell r="H724" t="str">
            <v>AD</v>
          </cell>
          <cell r="AA724">
            <v>38</v>
          </cell>
        </row>
        <row r="725">
          <cell r="E725" t="str">
            <v>Chinook salmon</v>
          </cell>
          <cell r="G725">
            <v>62</v>
          </cell>
          <cell r="AA725">
            <v>38</v>
          </cell>
        </row>
        <row r="726">
          <cell r="E726" t="str">
            <v>Chinook salmon</v>
          </cell>
          <cell r="G726">
            <v>81</v>
          </cell>
          <cell r="AA726">
            <v>38</v>
          </cell>
        </row>
        <row r="727">
          <cell r="E727" t="str">
            <v>Chinook salmon</v>
          </cell>
          <cell r="G727">
            <v>71</v>
          </cell>
          <cell r="AA727">
            <v>38</v>
          </cell>
        </row>
        <row r="728">
          <cell r="E728" t="str">
            <v>Chinook salmon</v>
          </cell>
          <cell r="G728">
            <v>62</v>
          </cell>
          <cell r="AA728">
            <v>38</v>
          </cell>
        </row>
        <row r="729">
          <cell r="E729" t="str">
            <v>Chinook salmon</v>
          </cell>
          <cell r="G729">
            <v>69</v>
          </cell>
          <cell r="H729" t="str">
            <v>AD</v>
          </cell>
          <cell r="AA729">
            <v>38</v>
          </cell>
        </row>
        <row r="730">
          <cell r="E730" t="str">
            <v>Chinook salmon</v>
          </cell>
          <cell r="G730">
            <v>68</v>
          </cell>
          <cell r="H730" t="str">
            <v>AD</v>
          </cell>
          <cell r="AA730">
            <v>38</v>
          </cell>
        </row>
        <row r="731">
          <cell r="E731" t="str">
            <v>Chinook salmon</v>
          </cell>
          <cell r="G731">
            <v>66</v>
          </cell>
          <cell r="AA731">
            <v>38</v>
          </cell>
        </row>
        <row r="732">
          <cell r="E732" t="str">
            <v>Chinook salmon</v>
          </cell>
          <cell r="G732">
            <v>59</v>
          </cell>
          <cell r="AA732">
            <v>38</v>
          </cell>
        </row>
        <row r="733">
          <cell r="E733" t="str">
            <v>Chinook salmon</v>
          </cell>
          <cell r="G733">
            <v>63</v>
          </cell>
          <cell r="AA733">
            <v>38</v>
          </cell>
        </row>
        <row r="734">
          <cell r="E734" t="str">
            <v>Chinook salmon</v>
          </cell>
          <cell r="G734">
            <v>68</v>
          </cell>
          <cell r="H734" t="str">
            <v>AD</v>
          </cell>
          <cell r="AA734">
            <v>38</v>
          </cell>
        </row>
        <row r="735">
          <cell r="E735" t="str">
            <v>Chinook salmon</v>
          </cell>
          <cell r="G735">
            <v>61</v>
          </cell>
          <cell r="AA735">
            <v>38</v>
          </cell>
        </row>
        <row r="736">
          <cell r="E736" t="str">
            <v>Chinook salmon</v>
          </cell>
          <cell r="G736">
            <v>59</v>
          </cell>
          <cell r="H736" t="str">
            <v>AD</v>
          </cell>
          <cell r="AA736">
            <v>38</v>
          </cell>
        </row>
        <row r="737">
          <cell r="E737" t="str">
            <v>Chinook salmon</v>
          </cell>
          <cell r="G737">
            <v>72</v>
          </cell>
          <cell r="AA737">
            <v>38</v>
          </cell>
        </row>
        <row r="738">
          <cell r="E738" t="str">
            <v>Chinook salmon</v>
          </cell>
          <cell r="G738">
            <v>67</v>
          </cell>
          <cell r="AA738">
            <v>38</v>
          </cell>
        </row>
        <row r="739">
          <cell r="E739" t="str">
            <v>Chinook salmon</v>
          </cell>
          <cell r="G739">
            <v>58</v>
          </cell>
          <cell r="AA739">
            <v>38</v>
          </cell>
        </row>
        <row r="740">
          <cell r="E740" t="str">
            <v>Chinook salmon</v>
          </cell>
          <cell r="G740">
            <v>64</v>
          </cell>
          <cell r="AA740">
            <v>38</v>
          </cell>
        </row>
        <row r="741">
          <cell r="E741" t="str">
            <v>Chinook salmon</v>
          </cell>
          <cell r="G741">
            <v>74</v>
          </cell>
          <cell r="AA741">
            <v>38</v>
          </cell>
        </row>
        <row r="742">
          <cell r="E742" t="str">
            <v>Chinook salmon</v>
          </cell>
          <cell r="G742">
            <v>69</v>
          </cell>
          <cell r="AA742">
            <v>38</v>
          </cell>
        </row>
        <row r="743">
          <cell r="E743" t="str">
            <v>Chinook salmon</v>
          </cell>
          <cell r="G743">
            <v>62</v>
          </cell>
          <cell r="H743" t="str">
            <v>AD</v>
          </cell>
          <cell r="AA743">
            <v>38</v>
          </cell>
        </row>
        <row r="744">
          <cell r="E744" t="str">
            <v>Chinook salmon</v>
          </cell>
          <cell r="G744">
            <v>62</v>
          </cell>
          <cell r="AA744">
            <v>38</v>
          </cell>
        </row>
        <row r="745">
          <cell r="E745" t="str">
            <v>Chinook salmon</v>
          </cell>
          <cell r="G745">
            <v>57</v>
          </cell>
          <cell r="AA745">
            <v>38</v>
          </cell>
        </row>
        <row r="746">
          <cell r="E746" t="str">
            <v>Chinook salmon</v>
          </cell>
          <cell r="G746">
            <v>63</v>
          </cell>
          <cell r="AA746">
            <v>38</v>
          </cell>
        </row>
        <row r="747">
          <cell r="E747" t="str">
            <v>Chinook salmon</v>
          </cell>
          <cell r="G747">
            <v>65</v>
          </cell>
          <cell r="AA747">
            <v>38</v>
          </cell>
        </row>
        <row r="748">
          <cell r="E748" t="str">
            <v>Chinook salmon</v>
          </cell>
          <cell r="G748">
            <v>54</v>
          </cell>
          <cell r="H748" t="str">
            <v>AD</v>
          </cell>
          <cell r="AA748">
            <v>38</v>
          </cell>
        </row>
        <row r="749">
          <cell r="E749" t="str">
            <v>Chinook salmon</v>
          </cell>
          <cell r="G749">
            <v>57</v>
          </cell>
          <cell r="AA749">
            <v>38</v>
          </cell>
        </row>
        <row r="750">
          <cell r="E750" t="str">
            <v>Chinook salmon</v>
          </cell>
          <cell r="G750">
            <v>62</v>
          </cell>
          <cell r="AA750">
            <v>38</v>
          </cell>
        </row>
        <row r="751">
          <cell r="E751" t="str">
            <v>Chinook salmon</v>
          </cell>
          <cell r="G751">
            <v>65</v>
          </cell>
          <cell r="AA751">
            <v>38</v>
          </cell>
        </row>
        <row r="752">
          <cell r="E752" t="str">
            <v>Chinook salmon</v>
          </cell>
          <cell r="G752">
            <v>68</v>
          </cell>
          <cell r="AA752">
            <v>38</v>
          </cell>
        </row>
        <row r="753">
          <cell r="E753" t="str">
            <v>Chinook salmon</v>
          </cell>
          <cell r="G753">
            <v>68</v>
          </cell>
          <cell r="AA753">
            <v>38</v>
          </cell>
        </row>
        <row r="754">
          <cell r="E754" t="str">
            <v>Chinook salmon</v>
          </cell>
          <cell r="G754">
            <v>68</v>
          </cell>
          <cell r="AA754">
            <v>38</v>
          </cell>
        </row>
        <row r="755">
          <cell r="E755" t="str">
            <v>Chinook salmon</v>
          </cell>
          <cell r="G755">
            <v>55</v>
          </cell>
          <cell r="AA755">
            <v>38</v>
          </cell>
        </row>
        <row r="756">
          <cell r="E756" t="str">
            <v>Chinook salmon</v>
          </cell>
          <cell r="G756">
            <v>72</v>
          </cell>
          <cell r="AA756">
            <v>38</v>
          </cell>
        </row>
        <row r="757">
          <cell r="E757" t="str">
            <v>Chinook salmon</v>
          </cell>
          <cell r="G757">
            <v>77</v>
          </cell>
          <cell r="AA757">
            <v>38</v>
          </cell>
        </row>
        <row r="758">
          <cell r="E758" t="str">
            <v>Chinook salmon</v>
          </cell>
          <cell r="G758">
            <v>68</v>
          </cell>
          <cell r="AA758">
            <v>38</v>
          </cell>
        </row>
        <row r="759">
          <cell r="E759" t="str">
            <v>Chinook salmon</v>
          </cell>
          <cell r="G759">
            <v>73</v>
          </cell>
          <cell r="AA759">
            <v>38</v>
          </cell>
        </row>
        <row r="760">
          <cell r="E760" t="str">
            <v>Chinook salmon</v>
          </cell>
          <cell r="G760">
            <v>74</v>
          </cell>
          <cell r="AA760">
            <v>38</v>
          </cell>
        </row>
        <row r="761">
          <cell r="E761" t="str">
            <v>Chinook salmon</v>
          </cell>
          <cell r="G761">
            <v>66</v>
          </cell>
          <cell r="AA761">
            <v>38</v>
          </cell>
        </row>
        <row r="762">
          <cell r="E762" t="str">
            <v>Chinook salmon</v>
          </cell>
          <cell r="G762">
            <v>71</v>
          </cell>
          <cell r="H762" t="str">
            <v>AD</v>
          </cell>
          <cell r="AA762">
            <v>38</v>
          </cell>
        </row>
        <row r="763">
          <cell r="E763" t="str">
            <v>Chinook salmon</v>
          </cell>
          <cell r="G763">
            <v>63</v>
          </cell>
          <cell r="H763" t="str">
            <v>AD</v>
          </cell>
          <cell r="AA763">
            <v>38</v>
          </cell>
        </row>
        <row r="764">
          <cell r="E764" t="str">
            <v>Chinook salmon</v>
          </cell>
          <cell r="G764">
            <v>66</v>
          </cell>
          <cell r="AA764">
            <v>38</v>
          </cell>
        </row>
        <row r="765">
          <cell r="E765" t="str">
            <v>Chinook salmon</v>
          </cell>
          <cell r="G765">
            <v>63</v>
          </cell>
          <cell r="H765" t="str">
            <v>AD</v>
          </cell>
          <cell r="AA765">
            <v>38</v>
          </cell>
        </row>
        <row r="766">
          <cell r="E766" t="str">
            <v>Chinook salmon</v>
          </cell>
          <cell r="G766">
            <v>64</v>
          </cell>
          <cell r="AA766">
            <v>38</v>
          </cell>
        </row>
        <row r="767">
          <cell r="E767" t="str">
            <v>Chinook salmon</v>
          </cell>
          <cell r="G767">
            <v>70</v>
          </cell>
          <cell r="AA767">
            <v>38</v>
          </cell>
        </row>
        <row r="768">
          <cell r="E768" t="str">
            <v>Chinook salmon</v>
          </cell>
          <cell r="G768">
            <v>61</v>
          </cell>
          <cell r="AA768">
            <v>38</v>
          </cell>
        </row>
        <row r="769">
          <cell r="E769" t="str">
            <v>Chinook salmon</v>
          </cell>
          <cell r="G769">
            <v>68</v>
          </cell>
          <cell r="AA769">
            <v>38</v>
          </cell>
        </row>
        <row r="770">
          <cell r="E770" t="str">
            <v>Chinook salmon</v>
          </cell>
          <cell r="G770">
            <v>68</v>
          </cell>
          <cell r="AA770">
            <v>38</v>
          </cell>
        </row>
        <row r="771">
          <cell r="E771" t="str">
            <v>Chinook salmon</v>
          </cell>
          <cell r="G771">
            <v>57</v>
          </cell>
          <cell r="AA771">
            <v>38</v>
          </cell>
        </row>
        <row r="772">
          <cell r="E772" t="str">
            <v>Chinook salmon</v>
          </cell>
          <cell r="G772">
            <v>71</v>
          </cell>
          <cell r="AA772">
            <v>38</v>
          </cell>
        </row>
        <row r="773">
          <cell r="E773" t="str">
            <v>Chinook salmon</v>
          </cell>
          <cell r="G773">
            <v>61</v>
          </cell>
          <cell r="AA773">
            <v>38</v>
          </cell>
        </row>
        <row r="774">
          <cell r="E774" t="str">
            <v>Chinook salmon</v>
          </cell>
          <cell r="G774">
            <v>62</v>
          </cell>
          <cell r="H774" t="str">
            <v>AD</v>
          </cell>
          <cell r="AA774">
            <v>38</v>
          </cell>
        </row>
        <row r="775">
          <cell r="E775" t="str">
            <v>Chinook salmon</v>
          </cell>
          <cell r="G775">
            <v>66</v>
          </cell>
          <cell r="H775" t="str">
            <v>AD</v>
          </cell>
          <cell r="AA775">
            <v>38</v>
          </cell>
        </row>
        <row r="776">
          <cell r="E776" t="str">
            <v>Chinook salmon</v>
          </cell>
          <cell r="G776">
            <v>73</v>
          </cell>
          <cell r="AA776">
            <v>38</v>
          </cell>
        </row>
        <row r="777">
          <cell r="E777" t="str">
            <v>Chinook salmon</v>
          </cell>
          <cell r="G777">
            <v>64</v>
          </cell>
          <cell r="AA777">
            <v>38</v>
          </cell>
        </row>
        <row r="778">
          <cell r="E778" t="str">
            <v>Chinook salmon</v>
          </cell>
          <cell r="G778">
            <v>70</v>
          </cell>
          <cell r="H778" t="str">
            <v>AD</v>
          </cell>
          <cell r="AA778">
            <v>38</v>
          </cell>
        </row>
        <row r="779">
          <cell r="E779" t="str">
            <v>Chinook salmon</v>
          </cell>
          <cell r="G779">
            <v>71</v>
          </cell>
          <cell r="H779" t="str">
            <v>AD</v>
          </cell>
          <cell r="AA779">
            <v>38</v>
          </cell>
        </row>
        <row r="780">
          <cell r="E780" t="str">
            <v>Chinook salmon</v>
          </cell>
          <cell r="G780">
            <v>60</v>
          </cell>
          <cell r="AA780">
            <v>38</v>
          </cell>
        </row>
        <row r="781">
          <cell r="E781" t="str">
            <v>Chinook salmon</v>
          </cell>
          <cell r="G781">
            <v>58</v>
          </cell>
          <cell r="H781" t="str">
            <v>AD</v>
          </cell>
          <cell r="AA781">
            <v>38</v>
          </cell>
        </row>
        <row r="782">
          <cell r="E782" t="str">
            <v>Chinook salmon</v>
          </cell>
          <cell r="G782">
            <v>64</v>
          </cell>
          <cell r="AA782">
            <v>38</v>
          </cell>
        </row>
        <row r="783">
          <cell r="E783" t="str">
            <v>Chinook salmon</v>
          </cell>
          <cell r="G783">
            <v>63</v>
          </cell>
          <cell r="AA783">
            <v>38</v>
          </cell>
        </row>
        <row r="784">
          <cell r="E784" t="str">
            <v>Chinook salmon</v>
          </cell>
          <cell r="G784">
            <v>69</v>
          </cell>
          <cell r="AA784">
            <v>38</v>
          </cell>
        </row>
        <row r="785">
          <cell r="E785" t="str">
            <v>Chinook salmon</v>
          </cell>
          <cell r="G785">
            <v>71</v>
          </cell>
          <cell r="AA785">
            <v>38</v>
          </cell>
        </row>
        <row r="786">
          <cell r="E786" t="str">
            <v>Chinook salmon</v>
          </cell>
          <cell r="G786">
            <v>55</v>
          </cell>
          <cell r="AA786">
            <v>38</v>
          </cell>
        </row>
        <row r="787">
          <cell r="E787" t="str">
            <v>Chinook salmon</v>
          </cell>
          <cell r="G787">
            <v>58</v>
          </cell>
          <cell r="H787" t="str">
            <v>AD</v>
          </cell>
          <cell r="AA787">
            <v>38</v>
          </cell>
        </row>
        <row r="788">
          <cell r="E788" t="str">
            <v>Chinook salmon</v>
          </cell>
          <cell r="G788">
            <v>63</v>
          </cell>
          <cell r="AA788">
            <v>38</v>
          </cell>
        </row>
        <row r="789">
          <cell r="E789" t="str">
            <v>Chinook salmon</v>
          </cell>
          <cell r="G789">
            <v>61</v>
          </cell>
          <cell r="H789" t="str">
            <v>AD</v>
          </cell>
          <cell r="AA789">
            <v>38</v>
          </cell>
        </row>
        <row r="790">
          <cell r="E790" t="str">
            <v>Chinook salmon</v>
          </cell>
          <cell r="G790">
            <v>62</v>
          </cell>
          <cell r="AA790">
            <v>38</v>
          </cell>
        </row>
        <row r="791">
          <cell r="E791" t="str">
            <v>Chinook salmon</v>
          </cell>
          <cell r="G791">
            <v>65</v>
          </cell>
          <cell r="H791" t="str">
            <v>AD</v>
          </cell>
          <cell r="AA791">
            <v>38</v>
          </cell>
        </row>
        <row r="792">
          <cell r="E792" t="str">
            <v>Chinook salmon</v>
          </cell>
          <cell r="G792">
            <v>64</v>
          </cell>
          <cell r="AA792">
            <v>38</v>
          </cell>
        </row>
        <row r="793">
          <cell r="E793" t="str">
            <v>Chinook salmon</v>
          </cell>
          <cell r="G793">
            <v>70</v>
          </cell>
          <cell r="AA793">
            <v>38</v>
          </cell>
        </row>
        <row r="794">
          <cell r="E794" t="str">
            <v>Chinook salmon</v>
          </cell>
          <cell r="G794">
            <v>65</v>
          </cell>
          <cell r="AA794">
            <v>38</v>
          </cell>
        </row>
        <row r="795">
          <cell r="E795" t="str">
            <v>Chinook salmon</v>
          </cell>
          <cell r="G795">
            <v>74</v>
          </cell>
          <cell r="AA795">
            <v>38</v>
          </cell>
        </row>
        <row r="796">
          <cell r="E796" t="str">
            <v>Chinook salmon</v>
          </cell>
          <cell r="G796">
            <v>65</v>
          </cell>
          <cell r="AA796">
            <v>38</v>
          </cell>
        </row>
        <row r="797">
          <cell r="E797" t="str">
            <v>Chinook salmon</v>
          </cell>
          <cell r="G797">
            <v>64</v>
          </cell>
          <cell r="H797" t="str">
            <v>AD</v>
          </cell>
          <cell r="AA797">
            <v>38</v>
          </cell>
        </row>
        <row r="798">
          <cell r="E798" t="str">
            <v>Chinook salmon</v>
          </cell>
          <cell r="G798">
            <v>61</v>
          </cell>
          <cell r="AA798">
            <v>38</v>
          </cell>
        </row>
        <row r="799">
          <cell r="E799" t="str">
            <v>Chinook salmon</v>
          </cell>
          <cell r="G799">
            <v>70</v>
          </cell>
          <cell r="AA799">
            <v>38</v>
          </cell>
        </row>
        <row r="800">
          <cell r="E800" t="str">
            <v>Chinook salmon</v>
          </cell>
          <cell r="G800">
            <v>54</v>
          </cell>
          <cell r="AA800">
            <v>38</v>
          </cell>
        </row>
        <row r="801">
          <cell r="E801" t="str">
            <v>Chinook salmon</v>
          </cell>
          <cell r="G801">
            <v>63</v>
          </cell>
          <cell r="H801" t="str">
            <v>AD</v>
          </cell>
          <cell r="AA801">
            <v>38</v>
          </cell>
        </row>
        <row r="802">
          <cell r="E802" t="str">
            <v>Chinook salmon</v>
          </cell>
          <cell r="G802">
            <v>62</v>
          </cell>
          <cell r="AA802">
            <v>38</v>
          </cell>
        </row>
        <row r="803">
          <cell r="E803" t="str">
            <v>Chinook salmon</v>
          </cell>
          <cell r="G803">
            <v>54</v>
          </cell>
          <cell r="AA803">
            <v>38</v>
          </cell>
        </row>
        <row r="804">
          <cell r="E804" t="str">
            <v>Chinook salmon</v>
          </cell>
          <cell r="G804">
            <v>66</v>
          </cell>
          <cell r="AA804">
            <v>38</v>
          </cell>
        </row>
        <row r="805">
          <cell r="E805" t="str">
            <v>Chinook salmon</v>
          </cell>
          <cell r="G805">
            <v>65</v>
          </cell>
          <cell r="H805" t="str">
            <v>AD</v>
          </cell>
          <cell r="AA805">
            <v>38</v>
          </cell>
        </row>
        <row r="806">
          <cell r="E806" t="str">
            <v>Chinook salmon</v>
          </cell>
          <cell r="G806">
            <v>63</v>
          </cell>
          <cell r="AA806">
            <v>38</v>
          </cell>
        </row>
        <row r="807">
          <cell r="E807" t="str">
            <v>Chinook salmon</v>
          </cell>
          <cell r="G807">
            <v>58</v>
          </cell>
          <cell r="AA807">
            <v>38</v>
          </cell>
        </row>
        <row r="808">
          <cell r="E808" t="str">
            <v>Chinook salmon</v>
          </cell>
          <cell r="G808">
            <v>69</v>
          </cell>
          <cell r="H808" t="str">
            <v>AD</v>
          </cell>
          <cell r="AA808">
            <v>38</v>
          </cell>
        </row>
        <row r="809">
          <cell r="E809" t="str">
            <v>Chinook salmon</v>
          </cell>
          <cell r="G809">
            <v>67</v>
          </cell>
          <cell r="H809" t="str">
            <v>AD</v>
          </cell>
          <cell r="AA809">
            <v>38</v>
          </cell>
        </row>
        <row r="810">
          <cell r="E810" t="str">
            <v>Chinook salmon</v>
          </cell>
          <cell r="G810">
            <v>60</v>
          </cell>
          <cell r="AA810">
            <v>38</v>
          </cell>
        </row>
        <row r="811">
          <cell r="E811" t="str">
            <v>Chinook salmon</v>
          </cell>
          <cell r="G811">
            <v>63</v>
          </cell>
          <cell r="AA811">
            <v>38</v>
          </cell>
        </row>
        <row r="812">
          <cell r="E812" t="str">
            <v>Chinook salmon</v>
          </cell>
          <cell r="G812">
            <v>64</v>
          </cell>
          <cell r="H812" t="str">
            <v>AD</v>
          </cell>
          <cell r="AA812">
            <v>38</v>
          </cell>
        </row>
        <row r="813">
          <cell r="E813" t="str">
            <v>Chinook salmon</v>
          </cell>
          <cell r="G813">
            <v>60</v>
          </cell>
          <cell r="H813" t="str">
            <v>AD</v>
          </cell>
          <cell r="AA813">
            <v>38</v>
          </cell>
        </row>
        <row r="814">
          <cell r="E814" t="str">
            <v>Chinook salmon</v>
          </cell>
          <cell r="G814">
            <v>59</v>
          </cell>
          <cell r="AA814">
            <v>38</v>
          </cell>
        </row>
        <row r="815">
          <cell r="E815" t="str">
            <v>Chinook salmon</v>
          </cell>
          <cell r="G815">
            <v>63</v>
          </cell>
          <cell r="AA815">
            <v>38</v>
          </cell>
        </row>
        <row r="816">
          <cell r="E816" t="str">
            <v>Chinook salmon</v>
          </cell>
          <cell r="G816">
            <v>65</v>
          </cell>
          <cell r="AA816">
            <v>38</v>
          </cell>
        </row>
        <row r="817">
          <cell r="E817" t="str">
            <v>Chinook salmon</v>
          </cell>
          <cell r="G817">
            <v>62</v>
          </cell>
          <cell r="AA817">
            <v>38</v>
          </cell>
        </row>
        <row r="818">
          <cell r="E818" t="str">
            <v>Chinook salmon</v>
          </cell>
          <cell r="G818">
            <v>63</v>
          </cell>
          <cell r="AA818">
            <v>38</v>
          </cell>
        </row>
        <row r="819">
          <cell r="E819" t="str">
            <v>Chinook salmon</v>
          </cell>
          <cell r="G819">
            <v>63</v>
          </cell>
          <cell r="AA819">
            <v>38</v>
          </cell>
        </row>
        <row r="820">
          <cell r="E820" t="str">
            <v>Chinook salmon</v>
          </cell>
          <cell r="G820">
            <v>62</v>
          </cell>
          <cell r="AA820">
            <v>38</v>
          </cell>
        </row>
        <row r="821">
          <cell r="E821" t="str">
            <v>Chinook salmon</v>
          </cell>
          <cell r="G821">
            <v>67</v>
          </cell>
          <cell r="AA821">
            <v>38</v>
          </cell>
        </row>
        <row r="822">
          <cell r="E822" t="str">
            <v>Chinook salmon</v>
          </cell>
          <cell r="G822">
            <v>54</v>
          </cell>
          <cell r="AA822">
            <v>38</v>
          </cell>
        </row>
        <row r="823">
          <cell r="E823" t="str">
            <v>Chinook salmon</v>
          </cell>
          <cell r="G823">
            <v>65</v>
          </cell>
          <cell r="AA823">
            <v>38</v>
          </cell>
        </row>
        <row r="824">
          <cell r="E824" t="str">
            <v>Chinook salmon</v>
          </cell>
          <cell r="G824">
            <v>67</v>
          </cell>
          <cell r="AA824">
            <v>38</v>
          </cell>
        </row>
        <row r="825">
          <cell r="E825" t="str">
            <v>Chinook salmon</v>
          </cell>
          <cell r="G825">
            <v>65</v>
          </cell>
          <cell r="AA825">
            <v>38</v>
          </cell>
        </row>
        <row r="826">
          <cell r="E826" t="str">
            <v>Chinook salmon</v>
          </cell>
          <cell r="G826">
            <v>73</v>
          </cell>
          <cell r="AA826">
            <v>38</v>
          </cell>
        </row>
        <row r="827">
          <cell r="E827" t="str">
            <v>Chinook salmon</v>
          </cell>
          <cell r="G827">
            <v>66</v>
          </cell>
          <cell r="AA827">
            <v>38</v>
          </cell>
        </row>
        <row r="828">
          <cell r="E828" t="str">
            <v>Chinook salmon</v>
          </cell>
          <cell r="G828">
            <v>67</v>
          </cell>
          <cell r="AA828">
            <v>38</v>
          </cell>
        </row>
        <row r="829">
          <cell r="E829" t="str">
            <v>Chinook salmon</v>
          </cell>
          <cell r="G829">
            <v>63</v>
          </cell>
          <cell r="H829" t="str">
            <v>AD</v>
          </cell>
          <cell r="AA829">
            <v>38</v>
          </cell>
        </row>
        <row r="830">
          <cell r="E830" t="str">
            <v>Chinook salmon</v>
          </cell>
          <cell r="G830">
            <v>59</v>
          </cell>
          <cell r="H830" t="str">
            <v>AD</v>
          </cell>
          <cell r="AA830">
            <v>38</v>
          </cell>
        </row>
        <row r="831">
          <cell r="E831" t="str">
            <v>Chinook salmon</v>
          </cell>
          <cell r="G831">
            <v>66</v>
          </cell>
          <cell r="H831" t="str">
            <v>AD</v>
          </cell>
          <cell r="AA831">
            <v>38</v>
          </cell>
        </row>
        <row r="832">
          <cell r="E832" t="str">
            <v>Chinook salmon</v>
          </cell>
          <cell r="G832">
            <v>71</v>
          </cell>
          <cell r="AA832">
            <v>38</v>
          </cell>
        </row>
        <row r="833">
          <cell r="E833" t="str">
            <v>Chinook salmon</v>
          </cell>
          <cell r="G833">
            <v>68</v>
          </cell>
          <cell r="AA833">
            <v>38</v>
          </cell>
        </row>
        <row r="834">
          <cell r="E834" t="str">
            <v>Chinook salmon</v>
          </cell>
          <cell r="G834">
            <v>61</v>
          </cell>
          <cell r="AA834">
            <v>38</v>
          </cell>
        </row>
        <row r="835">
          <cell r="E835" t="str">
            <v>Chinook salmon</v>
          </cell>
          <cell r="G835">
            <v>57</v>
          </cell>
          <cell r="H835" t="str">
            <v>AD</v>
          </cell>
          <cell r="AA835">
            <v>38</v>
          </cell>
        </row>
        <row r="836">
          <cell r="E836" t="str">
            <v>Chinook salmon</v>
          </cell>
          <cell r="G836">
            <v>66</v>
          </cell>
          <cell r="AA836">
            <v>38</v>
          </cell>
        </row>
        <row r="837">
          <cell r="E837" t="str">
            <v>Chinook salmon</v>
          </cell>
          <cell r="G837">
            <v>54</v>
          </cell>
          <cell r="AA837">
            <v>38</v>
          </cell>
        </row>
        <row r="838">
          <cell r="E838" t="str">
            <v>Chinook salmon</v>
          </cell>
          <cell r="G838">
            <v>57</v>
          </cell>
          <cell r="AA838">
            <v>38</v>
          </cell>
        </row>
        <row r="839">
          <cell r="E839" t="str">
            <v>Chinook salmon</v>
          </cell>
          <cell r="G839">
            <v>63</v>
          </cell>
          <cell r="H839" t="str">
            <v>AD</v>
          </cell>
          <cell r="AA839">
            <v>38</v>
          </cell>
        </row>
        <row r="840">
          <cell r="E840" t="str">
            <v>Chinook salmon</v>
          </cell>
          <cell r="G840">
            <v>54</v>
          </cell>
          <cell r="AA840">
            <v>38</v>
          </cell>
        </row>
        <row r="841">
          <cell r="E841" t="str">
            <v>Chinook salmon</v>
          </cell>
          <cell r="G841">
            <v>67</v>
          </cell>
          <cell r="AA841">
            <v>38</v>
          </cell>
        </row>
        <row r="842">
          <cell r="E842" t="str">
            <v>Chinook salmon</v>
          </cell>
          <cell r="G842">
            <v>61</v>
          </cell>
          <cell r="AA842">
            <v>38</v>
          </cell>
        </row>
        <row r="843">
          <cell r="E843" t="str">
            <v>Chinook salmon</v>
          </cell>
          <cell r="G843">
            <v>66</v>
          </cell>
          <cell r="AA843">
            <v>38</v>
          </cell>
        </row>
        <row r="844">
          <cell r="E844" t="str">
            <v>Chinook salmon</v>
          </cell>
          <cell r="G844">
            <v>65</v>
          </cell>
          <cell r="AA844">
            <v>38</v>
          </cell>
        </row>
        <row r="845">
          <cell r="E845" t="str">
            <v>Chinook salmon</v>
          </cell>
          <cell r="G845">
            <v>64</v>
          </cell>
          <cell r="AA845">
            <v>38</v>
          </cell>
        </row>
        <row r="846">
          <cell r="E846" t="str">
            <v>Chinook salmon</v>
          </cell>
          <cell r="G846">
            <v>74</v>
          </cell>
          <cell r="AA846">
            <v>38</v>
          </cell>
        </row>
        <row r="847">
          <cell r="E847" t="str">
            <v>Chinook salmon</v>
          </cell>
          <cell r="G847">
            <v>61</v>
          </cell>
          <cell r="H847" t="str">
            <v>AD</v>
          </cell>
          <cell r="AA847">
            <v>38</v>
          </cell>
        </row>
        <row r="848">
          <cell r="E848" t="str">
            <v>Chinook salmon</v>
          </cell>
          <cell r="G848">
            <v>68</v>
          </cell>
          <cell r="AA848">
            <v>38</v>
          </cell>
        </row>
        <row r="849">
          <cell r="E849" t="str">
            <v>Chinook salmon</v>
          </cell>
          <cell r="G849">
            <v>54</v>
          </cell>
          <cell r="H849" t="str">
            <v>AD</v>
          </cell>
          <cell r="AA849">
            <v>38</v>
          </cell>
        </row>
        <row r="850">
          <cell r="E850" t="str">
            <v>Chinook salmon</v>
          </cell>
          <cell r="G850">
            <v>73</v>
          </cell>
          <cell r="AA850">
            <v>38</v>
          </cell>
        </row>
        <row r="851">
          <cell r="E851" t="str">
            <v>Chinook salmon</v>
          </cell>
          <cell r="G851">
            <v>75</v>
          </cell>
          <cell r="AA851">
            <v>38</v>
          </cell>
        </row>
        <row r="852">
          <cell r="E852" t="str">
            <v>Chinook salmon</v>
          </cell>
          <cell r="G852">
            <v>63</v>
          </cell>
          <cell r="AA852">
            <v>38</v>
          </cell>
        </row>
        <row r="853">
          <cell r="E853" t="str">
            <v>Chinook salmon</v>
          </cell>
          <cell r="G853">
            <v>58</v>
          </cell>
          <cell r="AA853">
            <v>38</v>
          </cell>
        </row>
        <row r="854">
          <cell r="E854" t="str">
            <v>Chinook salmon</v>
          </cell>
          <cell r="G854">
            <v>65</v>
          </cell>
          <cell r="AA854">
            <v>38</v>
          </cell>
        </row>
        <row r="855">
          <cell r="E855" t="str">
            <v>Chinook salmon</v>
          </cell>
          <cell r="G855">
            <v>61</v>
          </cell>
          <cell r="AA855">
            <v>38</v>
          </cell>
        </row>
        <row r="856">
          <cell r="E856" t="str">
            <v>Chinook salmon</v>
          </cell>
          <cell r="G856">
            <v>61</v>
          </cell>
          <cell r="AA856">
            <v>38</v>
          </cell>
        </row>
        <row r="857">
          <cell r="E857" t="str">
            <v>Chinook salmon</v>
          </cell>
          <cell r="G857">
            <v>60</v>
          </cell>
          <cell r="H857" t="str">
            <v>AD</v>
          </cell>
          <cell r="AA857">
            <v>38</v>
          </cell>
        </row>
        <row r="858">
          <cell r="E858" t="str">
            <v>Chinook salmon</v>
          </cell>
          <cell r="G858">
            <v>64</v>
          </cell>
          <cell r="H858" t="str">
            <v>AD</v>
          </cell>
          <cell r="AA858">
            <v>38</v>
          </cell>
        </row>
        <row r="859">
          <cell r="E859" t="str">
            <v>Chinook salmon</v>
          </cell>
          <cell r="G859">
            <v>59</v>
          </cell>
          <cell r="AA859">
            <v>38</v>
          </cell>
        </row>
        <row r="860">
          <cell r="E860" t="str">
            <v>Chinook salmon</v>
          </cell>
          <cell r="G860">
            <v>65</v>
          </cell>
          <cell r="AA860">
            <v>38</v>
          </cell>
        </row>
        <row r="861">
          <cell r="E861" t="str">
            <v>Chinook salmon</v>
          </cell>
          <cell r="G861">
            <v>67</v>
          </cell>
          <cell r="AA861">
            <v>38</v>
          </cell>
        </row>
        <row r="862">
          <cell r="E862" t="str">
            <v>Chinook salmon</v>
          </cell>
          <cell r="G862">
            <v>63</v>
          </cell>
          <cell r="AA862">
            <v>38</v>
          </cell>
        </row>
        <row r="863">
          <cell r="E863" t="str">
            <v>Chinook salmon</v>
          </cell>
          <cell r="G863">
            <v>60</v>
          </cell>
          <cell r="AA863">
            <v>38</v>
          </cell>
        </row>
        <row r="864">
          <cell r="E864" t="str">
            <v>Chinook salmon</v>
          </cell>
          <cell r="G864">
            <v>72</v>
          </cell>
          <cell r="AA864">
            <v>38</v>
          </cell>
        </row>
        <row r="865">
          <cell r="E865" t="str">
            <v>Chinook salmon</v>
          </cell>
          <cell r="G865">
            <v>73</v>
          </cell>
          <cell r="H865" t="str">
            <v>AD</v>
          </cell>
          <cell r="AA865">
            <v>38</v>
          </cell>
        </row>
        <row r="866">
          <cell r="E866" t="str">
            <v>Chinook salmon</v>
          </cell>
          <cell r="G866">
            <v>63</v>
          </cell>
          <cell r="AA866">
            <v>38</v>
          </cell>
        </row>
        <row r="867">
          <cell r="E867" t="str">
            <v>Chinook salmon</v>
          </cell>
          <cell r="G867">
            <v>66</v>
          </cell>
          <cell r="AA867">
            <v>38</v>
          </cell>
        </row>
        <row r="868">
          <cell r="E868" t="str">
            <v>Chinook salmon</v>
          </cell>
          <cell r="G868">
            <v>61</v>
          </cell>
          <cell r="AA868">
            <v>38</v>
          </cell>
        </row>
        <row r="869">
          <cell r="E869" t="str">
            <v>Chinook salmon</v>
          </cell>
          <cell r="G869">
            <v>65</v>
          </cell>
          <cell r="H869" t="str">
            <v>AD</v>
          </cell>
          <cell r="AA869">
            <v>38</v>
          </cell>
        </row>
        <row r="870">
          <cell r="E870" t="str">
            <v>Chinook salmon</v>
          </cell>
          <cell r="G870">
            <v>75</v>
          </cell>
          <cell r="AA870">
            <v>38</v>
          </cell>
        </row>
        <row r="871">
          <cell r="E871" t="str">
            <v>Chinook salmon</v>
          </cell>
          <cell r="G871">
            <v>66</v>
          </cell>
          <cell r="AA871">
            <v>38</v>
          </cell>
        </row>
        <row r="872">
          <cell r="E872" t="str">
            <v>Chinook salmon</v>
          </cell>
          <cell r="G872">
            <v>62</v>
          </cell>
          <cell r="AA872">
            <v>38</v>
          </cell>
        </row>
        <row r="873">
          <cell r="E873" t="str">
            <v>Chinook salmon</v>
          </cell>
          <cell r="G873">
            <v>61</v>
          </cell>
          <cell r="H873" t="str">
            <v>AD</v>
          </cell>
          <cell r="AA873">
            <v>38</v>
          </cell>
        </row>
        <row r="874">
          <cell r="E874" t="str">
            <v>Chinook salmon</v>
          </cell>
          <cell r="G874">
            <v>63</v>
          </cell>
          <cell r="AA874">
            <v>38</v>
          </cell>
        </row>
        <row r="875">
          <cell r="E875" t="str">
            <v>Chinook salmon</v>
          </cell>
          <cell r="G875">
            <v>62</v>
          </cell>
          <cell r="AA875">
            <v>38</v>
          </cell>
        </row>
        <row r="876">
          <cell r="E876" t="str">
            <v>Chinook salmon</v>
          </cell>
          <cell r="G876">
            <v>78</v>
          </cell>
          <cell r="AA876">
            <v>38</v>
          </cell>
        </row>
        <row r="877">
          <cell r="E877" t="str">
            <v>Chinook salmon</v>
          </cell>
          <cell r="G877">
            <v>65</v>
          </cell>
          <cell r="AA877">
            <v>38</v>
          </cell>
        </row>
        <row r="878">
          <cell r="E878" t="str">
            <v>Chinook salmon</v>
          </cell>
          <cell r="G878">
            <v>64</v>
          </cell>
          <cell r="AA878">
            <v>38</v>
          </cell>
        </row>
        <row r="879">
          <cell r="E879" t="str">
            <v>Chinook salmon</v>
          </cell>
          <cell r="G879">
            <v>64</v>
          </cell>
          <cell r="AA879">
            <v>38</v>
          </cell>
        </row>
        <row r="880">
          <cell r="E880" t="str">
            <v>Chinook salmon</v>
          </cell>
          <cell r="G880">
            <v>69</v>
          </cell>
          <cell r="AA880">
            <v>38</v>
          </cell>
        </row>
        <row r="881">
          <cell r="E881" t="str">
            <v>Chinook salmon</v>
          </cell>
          <cell r="G881">
            <v>78</v>
          </cell>
          <cell r="AA881">
            <v>38</v>
          </cell>
        </row>
        <row r="882">
          <cell r="E882" t="str">
            <v>Chinook salmon</v>
          </cell>
          <cell r="G882">
            <v>69</v>
          </cell>
          <cell r="AA882">
            <v>38</v>
          </cell>
        </row>
        <row r="883">
          <cell r="E883" t="str">
            <v>Chinook salmon</v>
          </cell>
          <cell r="G883">
            <v>70</v>
          </cell>
          <cell r="AA883">
            <v>38</v>
          </cell>
        </row>
        <row r="884">
          <cell r="E884" t="str">
            <v>Chinook salmon</v>
          </cell>
          <cell r="G884">
            <v>64</v>
          </cell>
          <cell r="H884" t="str">
            <v>AD</v>
          </cell>
          <cell r="AA884">
            <v>38</v>
          </cell>
        </row>
        <row r="885">
          <cell r="E885" t="str">
            <v>Chinook salmon</v>
          </cell>
          <cell r="G885">
            <v>58</v>
          </cell>
          <cell r="H885" t="str">
            <v>AD</v>
          </cell>
          <cell r="AA885">
            <v>38</v>
          </cell>
        </row>
        <row r="886">
          <cell r="E886" t="str">
            <v>Chinook salmon</v>
          </cell>
          <cell r="G886">
            <v>55</v>
          </cell>
          <cell r="AA886">
            <v>38</v>
          </cell>
        </row>
        <row r="887">
          <cell r="E887" t="str">
            <v>Chinook salmon</v>
          </cell>
          <cell r="G887">
            <v>67</v>
          </cell>
          <cell r="AA887">
            <v>38</v>
          </cell>
        </row>
        <row r="888">
          <cell r="E888" t="str">
            <v>Chinook salmon</v>
          </cell>
          <cell r="G888">
            <v>57</v>
          </cell>
          <cell r="AA888">
            <v>38</v>
          </cell>
        </row>
        <row r="889">
          <cell r="E889" t="str">
            <v>Chinook salmon</v>
          </cell>
          <cell r="G889">
            <v>67</v>
          </cell>
          <cell r="H889" t="str">
            <v>AD</v>
          </cell>
          <cell r="AA889">
            <v>38</v>
          </cell>
        </row>
        <row r="890">
          <cell r="E890" t="str">
            <v>Chinook salmon</v>
          </cell>
          <cell r="G890">
            <v>66</v>
          </cell>
          <cell r="AA890">
            <v>38</v>
          </cell>
        </row>
        <row r="891">
          <cell r="E891" t="str">
            <v>Chinook salmon</v>
          </cell>
          <cell r="G891">
            <v>61</v>
          </cell>
          <cell r="AA891">
            <v>38</v>
          </cell>
        </row>
        <row r="892">
          <cell r="E892" t="str">
            <v>Chinook salmon</v>
          </cell>
          <cell r="G892">
            <v>61</v>
          </cell>
          <cell r="AA892">
            <v>38</v>
          </cell>
        </row>
        <row r="893">
          <cell r="E893" t="str">
            <v>Chinook salmon</v>
          </cell>
          <cell r="G893">
            <v>67</v>
          </cell>
          <cell r="H893" t="str">
            <v>AD</v>
          </cell>
          <cell r="AA893">
            <v>38</v>
          </cell>
        </row>
        <row r="894">
          <cell r="E894" t="str">
            <v>Chinook salmon</v>
          </cell>
          <cell r="G894">
            <v>66</v>
          </cell>
          <cell r="AA894">
            <v>38</v>
          </cell>
        </row>
        <row r="895">
          <cell r="E895" t="str">
            <v>Chinook salmon</v>
          </cell>
          <cell r="G895">
            <v>58</v>
          </cell>
          <cell r="H895" t="str">
            <v>AD</v>
          </cell>
          <cell r="AA895">
            <v>38</v>
          </cell>
        </row>
        <row r="896">
          <cell r="E896" t="str">
            <v>Chinook salmon</v>
          </cell>
          <cell r="G896">
            <v>59</v>
          </cell>
          <cell r="AA896">
            <v>38</v>
          </cell>
        </row>
        <row r="897">
          <cell r="E897" t="str">
            <v>Chinook salmon</v>
          </cell>
          <cell r="G897">
            <v>59</v>
          </cell>
          <cell r="AA897">
            <v>38</v>
          </cell>
        </row>
        <row r="898">
          <cell r="E898" t="str">
            <v>Chinook salmon</v>
          </cell>
          <cell r="G898">
            <v>62</v>
          </cell>
          <cell r="AA898">
            <v>38</v>
          </cell>
        </row>
        <row r="899">
          <cell r="E899" t="str">
            <v>Chinook salmon</v>
          </cell>
          <cell r="G899">
            <v>63</v>
          </cell>
          <cell r="AA899">
            <v>38</v>
          </cell>
        </row>
        <row r="900">
          <cell r="E900" t="str">
            <v>Chinook salmon</v>
          </cell>
          <cell r="G900">
            <v>67</v>
          </cell>
          <cell r="AA900">
            <v>38</v>
          </cell>
        </row>
        <row r="901">
          <cell r="E901" t="str">
            <v>Chinook salmon</v>
          </cell>
          <cell r="G901">
            <v>54</v>
          </cell>
          <cell r="AA901">
            <v>38</v>
          </cell>
        </row>
        <row r="902">
          <cell r="E902" t="str">
            <v>Chinook salmon</v>
          </cell>
          <cell r="G902">
            <v>56</v>
          </cell>
          <cell r="AA902">
            <v>38</v>
          </cell>
        </row>
        <row r="903">
          <cell r="E903" t="str">
            <v>Chinook salmon</v>
          </cell>
          <cell r="G903">
            <v>78</v>
          </cell>
          <cell r="AA903">
            <v>38</v>
          </cell>
        </row>
        <row r="904">
          <cell r="E904" t="str">
            <v>Chinook salmon</v>
          </cell>
          <cell r="G904">
            <v>59</v>
          </cell>
          <cell r="AA904">
            <v>38</v>
          </cell>
        </row>
        <row r="905">
          <cell r="E905" t="str">
            <v>Chinook salmon</v>
          </cell>
          <cell r="G905">
            <v>65</v>
          </cell>
          <cell r="H905" t="str">
            <v>AD</v>
          </cell>
          <cell r="AA905">
            <v>38</v>
          </cell>
        </row>
        <row r="906">
          <cell r="E906" t="str">
            <v>Chinook salmon</v>
          </cell>
          <cell r="G906">
            <v>70</v>
          </cell>
          <cell r="AA906">
            <v>38</v>
          </cell>
        </row>
        <row r="907">
          <cell r="E907" t="str">
            <v>Chinook salmon</v>
          </cell>
          <cell r="G907">
            <v>57</v>
          </cell>
          <cell r="H907" t="str">
            <v>AD</v>
          </cell>
          <cell r="AA907">
            <v>38</v>
          </cell>
        </row>
        <row r="908">
          <cell r="E908" t="str">
            <v>Chinook salmon</v>
          </cell>
          <cell r="G908">
            <v>65</v>
          </cell>
          <cell r="AA908">
            <v>38</v>
          </cell>
        </row>
        <row r="909">
          <cell r="E909" t="str">
            <v>Chinook salmon</v>
          </cell>
          <cell r="G909">
            <v>76</v>
          </cell>
          <cell r="AA909">
            <v>38</v>
          </cell>
        </row>
        <row r="910">
          <cell r="E910" t="str">
            <v>Chinook salmon</v>
          </cell>
          <cell r="G910">
            <v>69</v>
          </cell>
          <cell r="H910" t="str">
            <v>AD</v>
          </cell>
          <cell r="AA910">
            <v>38</v>
          </cell>
        </row>
        <row r="911">
          <cell r="E911" t="str">
            <v>Chinook salmon</v>
          </cell>
          <cell r="G911">
            <v>65</v>
          </cell>
          <cell r="H911" t="str">
            <v>AD</v>
          </cell>
          <cell r="AA911">
            <v>38</v>
          </cell>
        </row>
        <row r="912">
          <cell r="E912" t="str">
            <v>Chinook salmon</v>
          </cell>
          <cell r="G912">
            <v>53</v>
          </cell>
          <cell r="AA912">
            <v>38</v>
          </cell>
        </row>
        <row r="913">
          <cell r="E913" t="str">
            <v>Chinook salmon</v>
          </cell>
          <cell r="G913">
            <v>63</v>
          </cell>
          <cell r="H913" t="str">
            <v>AD</v>
          </cell>
          <cell r="AA913">
            <v>38</v>
          </cell>
        </row>
        <row r="914">
          <cell r="E914" t="str">
            <v>Chinook salmon</v>
          </cell>
          <cell r="G914">
            <v>54</v>
          </cell>
          <cell r="AA914">
            <v>38</v>
          </cell>
        </row>
        <row r="915">
          <cell r="E915" t="str">
            <v>Chinook salmon</v>
          </cell>
          <cell r="G915">
            <v>66</v>
          </cell>
          <cell r="AA915">
            <v>38</v>
          </cell>
        </row>
        <row r="916">
          <cell r="E916" t="str">
            <v>Chinook salmon</v>
          </cell>
          <cell r="G916">
            <v>65</v>
          </cell>
          <cell r="AA916">
            <v>38</v>
          </cell>
        </row>
        <row r="917">
          <cell r="E917" t="str">
            <v>Chinook salmon</v>
          </cell>
          <cell r="G917">
            <v>59</v>
          </cell>
          <cell r="AA917">
            <v>38</v>
          </cell>
        </row>
        <row r="918">
          <cell r="E918" t="str">
            <v>Chinook salmon</v>
          </cell>
          <cell r="G918">
            <v>68</v>
          </cell>
          <cell r="AA918">
            <v>38</v>
          </cell>
        </row>
        <row r="919">
          <cell r="E919" t="str">
            <v>Chinook salmon</v>
          </cell>
          <cell r="G919">
            <v>67</v>
          </cell>
          <cell r="AA919">
            <v>38</v>
          </cell>
        </row>
        <row r="920">
          <cell r="E920" t="str">
            <v>Chinook salmon</v>
          </cell>
          <cell r="G920">
            <v>56</v>
          </cell>
          <cell r="AA920">
            <v>38</v>
          </cell>
        </row>
        <row r="921">
          <cell r="E921" t="str">
            <v>Chinook salmon</v>
          </cell>
          <cell r="G921">
            <v>62</v>
          </cell>
          <cell r="H921" t="str">
            <v>AD</v>
          </cell>
          <cell r="AA921">
            <v>38</v>
          </cell>
        </row>
        <row r="922">
          <cell r="E922" t="str">
            <v>Chinook salmon</v>
          </cell>
          <cell r="G922">
            <v>67</v>
          </cell>
          <cell r="AA922">
            <v>38</v>
          </cell>
        </row>
        <row r="923">
          <cell r="E923" t="str">
            <v>Chinook salmon</v>
          </cell>
          <cell r="G923">
            <v>72</v>
          </cell>
          <cell r="AA923">
            <v>38</v>
          </cell>
        </row>
        <row r="924">
          <cell r="E924" t="str">
            <v>Chinook salmon</v>
          </cell>
          <cell r="G924">
            <v>70</v>
          </cell>
          <cell r="AA924">
            <v>38</v>
          </cell>
        </row>
        <row r="925">
          <cell r="E925" t="str">
            <v>Chinook salmon</v>
          </cell>
          <cell r="G925">
            <v>79</v>
          </cell>
          <cell r="AA925">
            <v>38</v>
          </cell>
        </row>
        <row r="926">
          <cell r="E926" t="str">
            <v>Chinook salmon</v>
          </cell>
          <cell r="G926">
            <v>61</v>
          </cell>
          <cell r="AA926">
            <v>38</v>
          </cell>
        </row>
        <row r="927">
          <cell r="E927" t="str">
            <v>Chinook salmon</v>
          </cell>
          <cell r="G927">
            <v>60</v>
          </cell>
          <cell r="H927" t="str">
            <v>AD</v>
          </cell>
          <cell r="AA927">
            <v>38</v>
          </cell>
        </row>
        <row r="928">
          <cell r="E928" t="str">
            <v>Chinook salmon</v>
          </cell>
          <cell r="G928">
            <v>68</v>
          </cell>
          <cell r="H928" t="str">
            <v>AD</v>
          </cell>
          <cell r="AA928">
            <v>38</v>
          </cell>
        </row>
        <row r="929">
          <cell r="E929" t="str">
            <v>Chinook salmon</v>
          </cell>
          <cell r="G929">
            <v>66</v>
          </cell>
          <cell r="AA929">
            <v>38</v>
          </cell>
        </row>
        <row r="930">
          <cell r="E930" t="str">
            <v>Chinook salmon</v>
          </cell>
          <cell r="G930">
            <v>67</v>
          </cell>
          <cell r="AA930">
            <v>38</v>
          </cell>
        </row>
        <row r="931">
          <cell r="E931" t="str">
            <v>Chinook salmon</v>
          </cell>
          <cell r="G931">
            <v>66</v>
          </cell>
          <cell r="AA931">
            <v>38</v>
          </cell>
        </row>
        <row r="932">
          <cell r="E932" t="str">
            <v>Chinook salmon</v>
          </cell>
          <cell r="G932">
            <v>70</v>
          </cell>
          <cell r="H932" t="str">
            <v>AD</v>
          </cell>
          <cell r="AA932">
            <v>38</v>
          </cell>
        </row>
        <row r="933">
          <cell r="E933" t="str">
            <v>Chinook salmon</v>
          </cell>
          <cell r="G933">
            <v>63</v>
          </cell>
          <cell r="AA933">
            <v>38</v>
          </cell>
        </row>
        <row r="934">
          <cell r="E934" t="str">
            <v>Chinook salmon</v>
          </cell>
          <cell r="G934">
            <v>68</v>
          </cell>
          <cell r="H934" t="str">
            <v>AD</v>
          </cell>
          <cell r="AA934">
            <v>38</v>
          </cell>
        </row>
        <row r="935">
          <cell r="E935" t="str">
            <v>Chinook salmon</v>
          </cell>
          <cell r="G935">
            <v>65</v>
          </cell>
          <cell r="AA935">
            <v>38</v>
          </cell>
        </row>
        <row r="936">
          <cell r="E936" t="str">
            <v>Chinook salmon</v>
          </cell>
          <cell r="G936">
            <v>61</v>
          </cell>
          <cell r="AA936">
            <v>38</v>
          </cell>
        </row>
        <row r="937">
          <cell r="E937" t="str">
            <v>Chinook salmon</v>
          </cell>
          <cell r="G937">
            <v>55</v>
          </cell>
          <cell r="AA937">
            <v>38</v>
          </cell>
        </row>
        <row r="938">
          <cell r="E938" t="str">
            <v>Chinook salmon</v>
          </cell>
          <cell r="G938">
            <v>66</v>
          </cell>
          <cell r="AA938">
            <v>38</v>
          </cell>
        </row>
        <row r="939">
          <cell r="E939" t="str">
            <v>Chinook salmon</v>
          </cell>
          <cell r="G939">
            <v>66</v>
          </cell>
          <cell r="AA939">
            <v>38</v>
          </cell>
        </row>
        <row r="940">
          <cell r="E940" t="str">
            <v>Chinook salmon</v>
          </cell>
          <cell r="G940">
            <v>65</v>
          </cell>
          <cell r="H940" t="str">
            <v>AD</v>
          </cell>
          <cell r="AA940">
            <v>38</v>
          </cell>
        </row>
        <row r="941">
          <cell r="E941" t="str">
            <v>Chinook salmon</v>
          </cell>
          <cell r="G941">
            <v>59</v>
          </cell>
          <cell r="AA941">
            <v>38</v>
          </cell>
        </row>
        <row r="942">
          <cell r="E942" t="str">
            <v>Chinook salmon</v>
          </cell>
          <cell r="G942">
            <v>66</v>
          </cell>
          <cell r="AA942">
            <v>38</v>
          </cell>
        </row>
        <row r="943">
          <cell r="E943" t="str">
            <v>Chinook salmon</v>
          </cell>
          <cell r="G943">
            <v>59</v>
          </cell>
          <cell r="AA943">
            <v>38</v>
          </cell>
        </row>
        <row r="944">
          <cell r="E944" t="str">
            <v>Chinook salmon</v>
          </cell>
          <cell r="G944">
            <v>68</v>
          </cell>
          <cell r="AA944">
            <v>38</v>
          </cell>
        </row>
        <row r="945">
          <cell r="E945" t="str">
            <v>Chinook salmon</v>
          </cell>
          <cell r="G945">
            <v>62</v>
          </cell>
          <cell r="H945" t="str">
            <v>AD</v>
          </cell>
          <cell r="AA945">
            <v>38</v>
          </cell>
        </row>
        <row r="946">
          <cell r="E946" t="str">
            <v>Chinook salmon</v>
          </cell>
          <cell r="G946">
            <v>60</v>
          </cell>
          <cell r="AA946">
            <v>38</v>
          </cell>
        </row>
        <row r="947">
          <cell r="E947" t="str">
            <v>Chinook salmon</v>
          </cell>
          <cell r="G947">
            <v>63</v>
          </cell>
          <cell r="AA947">
            <v>38</v>
          </cell>
        </row>
        <row r="948">
          <cell r="E948" t="str">
            <v>Chinook salmon</v>
          </cell>
          <cell r="G948">
            <v>69</v>
          </cell>
          <cell r="AA948">
            <v>38</v>
          </cell>
        </row>
        <row r="949">
          <cell r="E949" t="str">
            <v>Chinook salmon</v>
          </cell>
          <cell r="G949">
            <v>69</v>
          </cell>
          <cell r="AA949">
            <v>38</v>
          </cell>
        </row>
        <row r="950">
          <cell r="E950" t="str">
            <v>Chinook salmon</v>
          </cell>
          <cell r="G950">
            <v>62</v>
          </cell>
          <cell r="AA950">
            <v>38</v>
          </cell>
        </row>
        <row r="951">
          <cell r="E951" t="str">
            <v>Chinook salmon</v>
          </cell>
          <cell r="G951">
            <v>64</v>
          </cell>
          <cell r="H951" t="str">
            <v>AD</v>
          </cell>
          <cell r="AA951">
            <v>38</v>
          </cell>
        </row>
        <row r="952">
          <cell r="E952" t="str">
            <v>Chinook salmon</v>
          </cell>
          <cell r="G952">
            <v>65</v>
          </cell>
          <cell r="H952" t="str">
            <v>AD</v>
          </cell>
          <cell r="AA952">
            <v>38</v>
          </cell>
        </row>
        <row r="953">
          <cell r="E953" t="str">
            <v>Chinook salmon</v>
          </cell>
          <cell r="G953">
            <v>78</v>
          </cell>
          <cell r="AA953">
            <v>38</v>
          </cell>
        </row>
        <row r="954">
          <cell r="E954" t="str">
            <v>Chinook salmon</v>
          </cell>
          <cell r="G954">
            <v>67</v>
          </cell>
          <cell r="H954" t="str">
            <v>AD</v>
          </cell>
          <cell r="AA954">
            <v>38</v>
          </cell>
        </row>
        <row r="955">
          <cell r="E955" t="str">
            <v>Chinook salmon</v>
          </cell>
          <cell r="G955">
            <v>67</v>
          </cell>
          <cell r="AA955">
            <v>38</v>
          </cell>
        </row>
        <row r="956">
          <cell r="E956" t="str">
            <v>Chinook salmon</v>
          </cell>
          <cell r="G956">
            <v>60</v>
          </cell>
          <cell r="H956" t="str">
            <v>AD</v>
          </cell>
          <cell r="AA956">
            <v>38</v>
          </cell>
        </row>
        <row r="957">
          <cell r="E957" t="str">
            <v>Chinook salmon</v>
          </cell>
          <cell r="G957">
            <v>60</v>
          </cell>
          <cell r="AA957">
            <v>38</v>
          </cell>
        </row>
        <row r="958">
          <cell r="E958" t="str">
            <v>Chinook salmon</v>
          </cell>
          <cell r="G958">
            <v>56</v>
          </cell>
          <cell r="H958" t="str">
            <v>AD</v>
          </cell>
          <cell r="AA958">
            <v>38</v>
          </cell>
        </row>
        <row r="959">
          <cell r="E959" t="str">
            <v>Chinook salmon</v>
          </cell>
          <cell r="G959">
            <v>76</v>
          </cell>
          <cell r="AA959">
            <v>38</v>
          </cell>
        </row>
        <row r="960">
          <cell r="E960" t="str">
            <v>Chinook salmon</v>
          </cell>
          <cell r="G960">
            <v>65</v>
          </cell>
          <cell r="AA960">
            <v>38</v>
          </cell>
        </row>
        <row r="961">
          <cell r="E961" t="str">
            <v>Chinook salmon</v>
          </cell>
          <cell r="G961">
            <v>64</v>
          </cell>
          <cell r="AA961">
            <v>38</v>
          </cell>
        </row>
        <row r="962">
          <cell r="E962" t="str">
            <v>Chinook salmon</v>
          </cell>
          <cell r="G962">
            <v>65</v>
          </cell>
          <cell r="H962" t="str">
            <v>AD</v>
          </cell>
          <cell r="AA962">
            <v>38</v>
          </cell>
        </row>
        <row r="963">
          <cell r="E963" t="str">
            <v>Chinook salmon</v>
          </cell>
          <cell r="G963">
            <v>63</v>
          </cell>
          <cell r="AA963">
            <v>38</v>
          </cell>
        </row>
        <row r="964">
          <cell r="E964" t="str">
            <v>Chinook salmon</v>
          </cell>
          <cell r="G964">
            <v>61</v>
          </cell>
          <cell r="H964" t="str">
            <v>AD</v>
          </cell>
          <cell r="AA964">
            <v>38</v>
          </cell>
        </row>
        <row r="965">
          <cell r="E965" t="str">
            <v>Chinook salmon</v>
          </cell>
          <cell r="G965">
            <v>67</v>
          </cell>
          <cell r="AA965">
            <v>38</v>
          </cell>
        </row>
        <row r="966">
          <cell r="E966" t="str">
            <v>Chinook salmon</v>
          </cell>
          <cell r="G966">
            <v>69</v>
          </cell>
          <cell r="AA966">
            <v>38</v>
          </cell>
        </row>
        <row r="967">
          <cell r="E967" t="str">
            <v>Chinook salmon</v>
          </cell>
          <cell r="G967">
            <v>75</v>
          </cell>
          <cell r="AA967">
            <v>38</v>
          </cell>
        </row>
        <row r="968">
          <cell r="E968" t="str">
            <v>Chinook salmon</v>
          </cell>
          <cell r="G968">
            <v>70</v>
          </cell>
          <cell r="AA968">
            <v>38</v>
          </cell>
        </row>
        <row r="969">
          <cell r="E969" t="str">
            <v>Chinook salmon</v>
          </cell>
          <cell r="G969">
            <v>70</v>
          </cell>
          <cell r="AA969">
            <v>38</v>
          </cell>
        </row>
        <row r="970">
          <cell r="E970" t="str">
            <v>Chinook salmon</v>
          </cell>
          <cell r="G970">
            <v>56</v>
          </cell>
          <cell r="AA970">
            <v>38</v>
          </cell>
        </row>
        <row r="971">
          <cell r="E971" t="str">
            <v>Chinook salmon</v>
          </cell>
          <cell r="G971">
            <v>58</v>
          </cell>
          <cell r="H971" t="str">
            <v>AD</v>
          </cell>
          <cell r="AA971">
            <v>38</v>
          </cell>
        </row>
        <row r="972">
          <cell r="E972" t="str">
            <v>Chinook salmon</v>
          </cell>
          <cell r="G972">
            <v>60</v>
          </cell>
          <cell r="AA972">
            <v>38</v>
          </cell>
        </row>
        <row r="973">
          <cell r="E973" t="str">
            <v>Chinook salmon</v>
          </cell>
          <cell r="G973">
            <v>59</v>
          </cell>
          <cell r="H973" t="str">
            <v>AD</v>
          </cell>
          <cell r="AA973">
            <v>38</v>
          </cell>
        </row>
        <row r="974">
          <cell r="E974" t="str">
            <v>Chinook salmon</v>
          </cell>
          <cell r="G974">
            <v>56</v>
          </cell>
          <cell r="AA974">
            <v>38</v>
          </cell>
        </row>
        <row r="975">
          <cell r="E975" t="str">
            <v>Chinook salmon</v>
          </cell>
          <cell r="G975">
            <v>81</v>
          </cell>
          <cell r="AA975">
            <v>38</v>
          </cell>
        </row>
        <row r="976">
          <cell r="E976" t="str">
            <v>Chinook salmon</v>
          </cell>
          <cell r="G976">
            <v>84</v>
          </cell>
          <cell r="H976" t="str">
            <v>AD</v>
          </cell>
          <cell r="AA976">
            <v>38</v>
          </cell>
        </row>
        <row r="977">
          <cell r="E977" t="str">
            <v>Chinook salmon</v>
          </cell>
          <cell r="G977">
            <v>54</v>
          </cell>
          <cell r="AA977">
            <v>38</v>
          </cell>
        </row>
        <row r="978">
          <cell r="E978" t="str">
            <v>Chinook salmon</v>
          </cell>
          <cell r="G978">
            <v>56</v>
          </cell>
          <cell r="AA978">
            <v>38</v>
          </cell>
        </row>
        <row r="979">
          <cell r="E979" t="str">
            <v>Chinook salmon</v>
          </cell>
          <cell r="G979">
            <v>57</v>
          </cell>
          <cell r="AA979">
            <v>38</v>
          </cell>
        </row>
        <row r="980">
          <cell r="E980" t="str">
            <v>Chinook salmon</v>
          </cell>
          <cell r="G980">
            <v>63</v>
          </cell>
          <cell r="H980" t="str">
            <v>AD</v>
          </cell>
          <cell r="AA980">
            <v>38</v>
          </cell>
        </row>
        <row r="981">
          <cell r="E981" t="str">
            <v>Chinook salmon</v>
          </cell>
          <cell r="G981">
            <v>67</v>
          </cell>
          <cell r="AA981">
            <v>38</v>
          </cell>
        </row>
        <row r="982">
          <cell r="E982" t="str">
            <v>Chinook salmon</v>
          </cell>
          <cell r="G982">
            <v>65</v>
          </cell>
          <cell r="AA982">
            <v>38</v>
          </cell>
        </row>
        <row r="983">
          <cell r="E983" t="str">
            <v>Chinook salmon</v>
          </cell>
          <cell r="G983">
            <v>65</v>
          </cell>
          <cell r="AA983">
            <v>38</v>
          </cell>
        </row>
        <row r="984">
          <cell r="E984" t="str">
            <v>Chinook salmon</v>
          </cell>
          <cell r="G984">
            <v>76</v>
          </cell>
          <cell r="H984" t="str">
            <v>AD</v>
          </cell>
          <cell r="AA984">
            <v>38</v>
          </cell>
        </row>
        <row r="985">
          <cell r="E985" t="str">
            <v>Chinook salmon</v>
          </cell>
          <cell r="G985">
            <v>69</v>
          </cell>
          <cell r="AA985">
            <v>38</v>
          </cell>
        </row>
        <row r="986">
          <cell r="E986" t="str">
            <v>Chinook salmon</v>
          </cell>
          <cell r="G986">
            <v>66</v>
          </cell>
          <cell r="H986" t="str">
            <v>AD</v>
          </cell>
          <cell r="AA986">
            <v>38</v>
          </cell>
        </row>
        <row r="987">
          <cell r="E987" t="str">
            <v>Chinook salmon</v>
          </cell>
          <cell r="G987">
            <v>66</v>
          </cell>
          <cell r="AA987">
            <v>38</v>
          </cell>
        </row>
        <row r="988">
          <cell r="E988" t="str">
            <v>Chinook salmon</v>
          </cell>
          <cell r="G988">
            <v>62</v>
          </cell>
          <cell r="AA988">
            <v>38</v>
          </cell>
        </row>
        <row r="989">
          <cell r="E989" t="str">
            <v>Chinook salmon</v>
          </cell>
          <cell r="G989">
            <v>59</v>
          </cell>
          <cell r="AA989">
            <v>38</v>
          </cell>
        </row>
        <row r="990">
          <cell r="E990" t="str">
            <v>Chinook salmon</v>
          </cell>
          <cell r="G990">
            <v>74</v>
          </cell>
          <cell r="AA990">
            <v>38</v>
          </cell>
        </row>
        <row r="991">
          <cell r="E991" t="str">
            <v>Chinook salmon</v>
          </cell>
          <cell r="G991">
            <v>66</v>
          </cell>
          <cell r="AA991">
            <v>38</v>
          </cell>
        </row>
        <row r="992">
          <cell r="E992" t="str">
            <v>Chinook salmon</v>
          </cell>
          <cell r="G992">
            <v>69</v>
          </cell>
          <cell r="AA992">
            <v>38</v>
          </cell>
        </row>
        <row r="993">
          <cell r="E993" t="str">
            <v>Chinook salmon</v>
          </cell>
          <cell r="G993">
            <v>69</v>
          </cell>
          <cell r="AA993">
            <v>38</v>
          </cell>
        </row>
        <row r="994">
          <cell r="E994" t="str">
            <v>Chinook salmon</v>
          </cell>
          <cell r="G994">
            <v>70</v>
          </cell>
          <cell r="AA994">
            <v>38</v>
          </cell>
        </row>
        <row r="995">
          <cell r="E995" t="str">
            <v>Chinook salmon</v>
          </cell>
          <cell r="G995">
            <v>78</v>
          </cell>
          <cell r="AA995">
            <v>38</v>
          </cell>
        </row>
        <row r="996">
          <cell r="E996" t="str">
            <v>Chinook salmon</v>
          </cell>
          <cell r="G996">
            <v>58</v>
          </cell>
          <cell r="H996" t="str">
            <v>AD</v>
          </cell>
          <cell r="AA996">
            <v>38</v>
          </cell>
        </row>
        <row r="997">
          <cell r="E997" t="str">
            <v>Chinook salmon</v>
          </cell>
          <cell r="G997">
            <v>63</v>
          </cell>
          <cell r="AA997">
            <v>38</v>
          </cell>
        </row>
        <row r="998">
          <cell r="E998" t="str">
            <v>Chinook salmon</v>
          </cell>
          <cell r="G998">
            <v>63</v>
          </cell>
          <cell r="AA998">
            <v>38</v>
          </cell>
        </row>
        <row r="999">
          <cell r="E999" t="str">
            <v>Chinook salmon</v>
          </cell>
          <cell r="G999">
            <v>65</v>
          </cell>
          <cell r="AA999">
            <v>38</v>
          </cell>
        </row>
        <row r="1000">
          <cell r="E1000" t="str">
            <v>Chinook salmon</v>
          </cell>
          <cell r="G1000">
            <v>59</v>
          </cell>
          <cell r="AA1000">
            <v>38</v>
          </cell>
        </row>
        <row r="1001">
          <cell r="E1001" t="str">
            <v>Chinook salmon</v>
          </cell>
          <cell r="G1001">
            <v>63</v>
          </cell>
          <cell r="AA1001">
            <v>38</v>
          </cell>
        </row>
        <row r="1002">
          <cell r="E1002" t="str">
            <v>Chinook salmon</v>
          </cell>
          <cell r="G1002">
            <v>64</v>
          </cell>
          <cell r="AA1002">
            <v>38</v>
          </cell>
        </row>
        <row r="1003">
          <cell r="E1003" t="str">
            <v>Chinook salmon</v>
          </cell>
          <cell r="G1003">
            <v>56</v>
          </cell>
          <cell r="AA1003">
            <v>38</v>
          </cell>
        </row>
        <row r="1004">
          <cell r="E1004" t="str">
            <v>Chinook salmon</v>
          </cell>
          <cell r="G1004">
            <v>79</v>
          </cell>
          <cell r="H1004" t="str">
            <v>AD</v>
          </cell>
          <cell r="AA1004">
            <v>38</v>
          </cell>
        </row>
        <row r="1005">
          <cell r="E1005" t="str">
            <v>Chinook salmon</v>
          </cell>
          <cell r="G1005">
            <v>68</v>
          </cell>
          <cell r="AA1005">
            <v>38</v>
          </cell>
        </row>
        <row r="1006">
          <cell r="E1006" t="str">
            <v>Chinook salmon</v>
          </cell>
          <cell r="G1006">
            <v>63</v>
          </cell>
          <cell r="H1006" t="str">
            <v>AD</v>
          </cell>
          <cell r="AA1006">
            <v>38</v>
          </cell>
        </row>
        <row r="1007">
          <cell r="E1007" t="str">
            <v>Chinook salmon</v>
          </cell>
          <cell r="G1007">
            <v>61</v>
          </cell>
          <cell r="AA1007">
            <v>38</v>
          </cell>
        </row>
        <row r="1008">
          <cell r="E1008" t="str">
            <v>Chinook salmon</v>
          </cell>
          <cell r="G1008">
            <v>66</v>
          </cell>
          <cell r="AA1008">
            <v>38</v>
          </cell>
        </row>
        <row r="1009">
          <cell r="E1009" t="str">
            <v>Chinook salmon</v>
          </cell>
          <cell r="G1009">
            <v>66</v>
          </cell>
          <cell r="AA1009">
            <v>38</v>
          </cell>
        </row>
        <row r="1010">
          <cell r="E1010" t="str">
            <v>Chinook salmon</v>
          </cell>
          <cell r="G1010">
            <v>55</v>
          </cell>
          <cell r="AA1010">
            <v>38</v>
          </cell>
        </row>
        <row r="1011">
          <cell r="E1011" t="str">
            <v>Chinook salmon</v>
          </cell>
          <cell r="G1011">
            <v>69</v>
          </cell>
          <cell r="AA1011">
            <v>38</v>
          </cell>
        </row>
        <row r="1012">
          <cell r="E1012" t="str">
            <v>Chinook salmon</v>
          </cell>
          <cell r="G1012">
            <v>62</v>
          </cell>
          <cell r="AA1012">
            <v>38</v>
          </cell>
        </row>
        <row r="1013">
          <cell r="E1013" t="str">
            <v>Chinook salmon</v>
          </cell>
          <cell r="G1013">
            <v>61</v>
          </cell>
          <cell r="AA1013">
            <v>38</v>
          </cell>
        </row>
        <row r="1014">
          <cell r="E1014" t="str">
            <v>Chinook salmon</v>
          </cell>
          <cell r="G1014">
            <v>62</v>
          </cell>
          <cell r="AA1014">
            <v>38</v>
          </cell>
        </row>
        <row r="1015">
          <cell r="E1015" t="str">
            <v>Chinook salmon</v>
          </cell>
          <cell r="G1015">
            <v>74</v>
          </cell>
          <cell r="H1015" t="str">
            <v>AD</v>
          </cell>
          <cell r="AA1015">
            <v>38</v>
          </cell>
        </row>
        <row r="1016">
          <cell r="E1016" t="str">
            <v>Chinook salmon</v>
          </cell>
          <cell r="G1016">
            <v>61</v>
          </cell>
          <cell r="AA1016">
            <v>38</v>
          </cell>
        </row>
        <row r="1017">
          <cell r="E1017" t="str">
            <v>Chinook salmon</v>
          </cell>
          <cell r="G1017">
            <v>50</v>
          </cell>
          <cell r="AA1017">
            <v>38</v>
          </cell>
        </row>
        <row r="1018">
          <cell r="E1018" t="str">
            <v>Chinook salmon</v>
          </cell>
          <cell r="G1018">
            <v>49</v>
          </cell>
          <cell r="AA1018">
            <v>38</v>
          </cell>
        </row>
        <row r="1019">
          <cell r="E1019" t="str">
            <v>Chinook salmon</v>
          </cell>
          <cell r="G1019">
            <v>48</v>
          </cell>
          <cell r="AA1019">
            <v>38</v>
          </cell>
        </row>
        <row r="1020">
          <cell r="E1020" t="str">
            <v>Chinook salmon</v>
          </cell>
          <cell r="G1020">
            <v>46</v>
          </cell>
          <cell r="AA1020">
            <v>38</v>
          </cell>
        </row>
        <row r="1021">
          <cell r="E1021" t="str">
            <v>Chinook salmon</v>
          </cell>
          <cell r="G1021">
            <v>45</v>
          </cell>
          <cell r="AA1021">
            <v>38</v>
          </cell>
        </row>
        <row r="1022">
          <cell r="E1022" t="str">
            <v>Chinook salmon</v>
          </cell>
          <cell r="G1022">
            <v>48</v>
          </cell>
          <cell r="AA1022">
            <v>38</v>
          </cell>
        </row>
        <row r="1023">
          <cell r="E1023" t="str">
            <v>Chinook salmon</v>
          </cell>
          <cell r="G1023">
            <v>54</v>
          </cell>
          <cell r="AA1023">
            <v>38</v>
          </cell>
        </row>
        <row r="1024">
          <cell r="E1024" t="str">
            <v>Chinook salmon</v>
          </cell>
          <cell r="G1024">
            <v>43</v>
          </cell>
          <cell r="AA1024">
            <v>38</v>
          </cell>
        </row>
        <row r="1025">
          <cell r="E1025" t="str">
            <v>Chinook salmon</v>
          </cell>
          <cell r="G1025">
            <v>56</v>
          </cell>
          <cell r="AA1025">
            <v>38</v>
          </cell>
        </row>
        <row r="1026">
          <cell r="E1026" t="str">
            <v>Chinook salmon</v>
          </cell>
          <cell r="G1026">
            <v>39</v>
          </cell>
          <cell r="AA1026">
            <v>38</v>
          </cell>
        </row>
        <row r="1027">
          <cell r="E1027" t="str">
            <v>Chinook salmon</v>
          </cell>
          <cell r="G1027">
            <v>44</v>
          </cell>
          <cell r="H1027" t="str">
            <v>AD</v>
          </cell>
          <cell r="AA1027">
            <v>38</v>
          </cell>
        </row>
        <row r="1028">
          <cell r="E1028" t="str">
            <v>Chinook salmon</v>
          </cell>
          <cell r="G1028">
            <v>54</v>
          </cell>
          <cell r="H1028" t="str">
            <v>AD</v>
          </cell>
          <cell r="AA1028">
            <v>38</v>
          </cell>
        </row>
        <row r="1029">
          <cell r="E1029" t="str">
            <v>Chinook salmon</v>
          </cell>
          <cell r="G1029">
            <v>43</v>
          </cell>
          <cell r="AA1029">
            <v>38</v>
          </cell>
        </row>
        <row r="1030">
          <cell r="E1030" t="str">
            <v>Chinook salmon</v>
          </cell>
          <cell r="G1030">
            <v>53</v>
          </cell>
          <cell r="AA1030">
            <v>38</v>
          </cell>
        </row>
        <row r="1031">
          <cell r="E1031" t="str">
            <v>Chinook salmon</v>
          </cell>
          <cell r="G1031">
            <v>53</v>
          </cell>
          <cell r="AA1031">
            <v>38</v>
          </cell>
        </row>
        <row r="1032">
          <cell r="E1032" t="str">
            <v>Chinook salmon</v>
          </cell>
          <cell r="G1032">
            <v>51</v>
          </cell>
          <cell r="H1032" t="str">
            <v>AD</v>
          </cell>
          <cell r="AA1032">
            <v>38</v>
          </cell>
        </row>
        <row r="1033">
          <cell r="E1033" t="str">
            <v>Chinook salmon</v>
          </cell>
          <cell r="G1033">
            <v>55</v>
          </cell>
          <cell r="AA1033">
            <v>38</v>
          </cell>
        </row>
        <row r="1034">
          <cell r="E1034" t="str">
            <v>Chinook salmon</v>
          </cell>
          <cell r="G1034">
            <v>61</v>
          </cell>
          <cell r="AA1034">
            <v>38</v>
          </cell>
        </row>
        <row r="1035">
          <cell r="E1035" t="str">
            <v>Chinook salmon</v>
          </cell>
          <cell r="G1035">
            <v>73</v>
          </cell>
          <cell r="AA1035">
            <v>38</v>
          </cell>
        </row>
        <row r="1036">
          <cell r="E1036" t="str">
            <v>Chinook salmon</v>
          </cell>
          <cell r="G1036">
            <v>63</v>
          </cell>
          <cell r="AA1036">
            <v>38</v>
          </cell>
        </row>
        <row r="1037">
          <cell r="E1037" t="str">
            <v>Chinook salmon</v>
          </cell>
          <cell r="G1037">
            <v>78</v>
          </cell>
          <cell r="AA1037">
            <v>38</v>
          </cell>
        </row>
        <row r="1038">
          <cell r="E1038" t="str">
            <v>Chinook salmon</v>
          </cell>
          <cell r="G1038">
            <v>69</v>
          </cell>
          <cell r="AA1038">
            <v>38</v>
          </cell>
        </row>
        <row r="1039">
          <cell r="E1039" t="str">
            <v>Chinook salmon</v>
          </cell>
          <cell r="G1039">
            <v>66</v>
          </cell>
          <cell r="AA1039">
            <v>38</v>
          </cell>
        </row>
        <row r="1040">
          <cell r="E1040" t="str">
            <v>Chinook salmon</v>
          </cell>
          <cell r="G1040">
            <v>64</v>
          </cell>
          <cell r="AA1040">
            <v>38</v>
          </cell>
        </row>
        <row r="1041">
          <cell r="E1041" t="str">
            <v>Chinook salmon</v>
          </cell>
          <cell r="G1041">
            <v>63</v>
          </cell>
          <cell r="AA1041">
            <v>38</v>
          </cell>
        </row>
        <row r="1042">
          <cell r="E1042" t="str">
            <v>Chinook salmon</v>
          </cell>
          <cell r="G1042">
            <v>62</v>
          </cell>
          <cell r="AA1042">
            <v>38</v>
          </cell>
        </row>
        <row r="1043">
          <cell r="E1043" t="str">
            <v>Chinook salmon</v>
          </cell>
          <cell r="G1043">
            <v>66</v>
          </cell>
          <cell r="AA1043">
            <v>38</v>
          </cell>
        </row>
        <row r="1044">
          <cell r="E1044" t="str">
            <v>Chinook salmon</v>
          </cell>
          <cell r="G1044">
            <v>66</v>
          </cell>
          <cell r="AA1044">
            <v>38</v>
          </cell>
        </row>
        <row r="1045">
          <cell r="E1045" t="str">
            <v>Chinook salmon</v>
          </cell>
          <cell r="G1045">
            <v>72</v>
          </cell>
          <cell r="AA1045">
            <v>38</v>
          </cell>
        </row>
        <row r="1046">
          <cell r="E1046" t="str">
            <v>Chinook salmon</v>
          </cell>
          <cell r="G1046">
            <v>62</v>
          </cell>
          <cell r="AA1046">
            <v>38</v>
          </cell>
        </row>
        <row r="1047">
          <cell r="E1047" t="str">
            <v>Chinook salmon</v>
          </cell>
          <cell r="G1047">
            <v>58</v>
          </cell>
          <cell r="AA1047">
            <v>38</v>
          </cell>
        </row>
        <row r="1048">
          <cell r="E1048" t="str">
            <v>Chinook salmon</v>
          </cell>
          <cell r="G1048">
            <v>60</v>
          </cell>
          <cell r="AA1048">
            <v>38</v>
          </cell>
        </row>
        <row r="1049">
          <cell r="E1049" t="str">
            <v>Chinook salmon</v>
          </cell>
          <cell r="G1049">
            <v>66</v>
          </cell>
          <cell r="AA1049">
            <v>38</v>
          </cell>
        </row>
        <row r="1050">
          <cell r="E1050" t="str">
            <v>Chinook salmon</v>
          </cell>
          <cell r="G1050">
            <v>67</v>
          </cell>
          <cell r="AA1050">
            <v>38</v>
          </cell>
        </row>
        <row r="1051">
          <cell r="E1051" t="str">
            <v>Chinook salmon</v>
          </cell>
          <cell r="G1051">
            <v>70</v>
          </cell>
          <cell r="AA1051">
            <v>38</v>
          </cell>
        </row>
        <row r="1052">
          <cell r="E1052" t="str">
            <v>Chinook salmon</v>
          </cell>
          <cell r="G1052">
            <v>68</v>
          </cell>
          <cell r="AA1052">
            <v>38</v>
          </cell>
        </row>
        <row r="1053">
          <cell r="E1053" t="str">
            <v>Chinook salmon</v>
          </cell>
          <cell r="G1053">
            <v>70</v>
          </cell>
          <cell r="H1053" t="str">
            <v>AD</v>
          </cell>
          <cell r="AA1053">
            <v>38</v>
          </cell>
        </row>
        <row r="1054">
          <cell r="E1054" t="str">
            <v>Chinook salmon</v>
          </cell>
          <cell r="G1054">
            <v>65</v>
          </cell>
          <cell r="AA1054">
            <v>38</v>
          </cell>
        </row>
        <row r="1055">
          <cell r="E1055" t="str">
            <v>Chinook salmon</v>
          </cell>
          <cell r="G1055">
            <v>63</v>
          </cell>
          <cell r="AA1055">
            <v>38</v>
          </cell>
        </row>
        <row r="1056">
          <cell r="E1056" t="str">
            <v>Chinook salmon</v>
          </cell>
          <cell r="G1056">
            <v>72</v>
          </cell>
          <cell r="AA1056">
            <v>38</v>
          </cell>
        </row>
        <row r="1057">
          <cell r="E1057" t="str">
            <v>Chinook salmon</v>
          </cell>
          <cell r="G1057">
            <v>60</v>
          </cell>
          <cell r="AA1057">
            <v>38</v>
          </cell>
        </row>
        <row r="1058">
          <cell r="E1058" t="str">
            <v>Chinook salmon</v>
          </cell>
          <cell r="G1058">
            <v>58</v>
          </cell>
          <cell r="AA1058">
            <v>38</v>
          </cell>
        </row>
        <row r="1059">
          <cell r="E1059" t="str">
            <v>Chinook salmon</v>
          </cell>
          <cell r="G1059">
            <v>65</v>
          </cell>
          <cell r="AA1059">
            <v>38</v>
          </cell>
        </row>
        <row r="1060">
          <cell r="E1060" t="str">
            <v>Chinook salmon</v>
          </cell>
          <cell r="G1060">
            <v>68</v>
          </cell>
          <cell r="AA1060">
            <v>38</v>
          </cell>
        </row>
        <row r="1061">
          <cell r="E1061" t="str">
            <v>Chinook salmon</v>
          </cell>
          <cell r="G1061">
            <v>65</v>
          </cell>
          <cell r="AA1061">
            <v>38</v>
          </cell>
        </row>
        <row r="1062">
          <cell r="E1062" t="str">
            <v>Chinook salmon</v>
          </cell>
          <cell r="G1062">
            <v>66</v>
          </cell>
          <cell r="H1062" t="str">
            <v>AD</v>
          </cell>
          <cell r="AA1062">
            <v>38</v>
          </cell>
        </row>
        <row r="1063">
          <cell r="E1063" t="str">
            <v>Chinook salmon</v>
          </cell>
          <cell r="G1063">
            <v>69</v>
          </cell>
          <cell r="H1063" t="str">
            <v>AD</v>
          </cell>
          <cell r="AA1063">
            <v>38</v>
          </cell>
        </row>
        <row r="1064">
          <cell r="E1064" t="str">
            <v>Chinook salmon</v>
          </cell>
          <cell r="G1064">
            <v>63</v>
          </cell>
          <cell r="AA1064">
            <v>38</v>
          </cell>
        </row>
        <row r="1065">
          <cell r="E1065" t="str">
            <v>Chinook salmon</v>
          </cell>
          <cell r="G1065">
            <v>65</v>
          </cell>
          <cell r="AA1065">
            <v>38</v>
          </cell>
        </row>
        <row r="1066">
          <cell r="E1066" t="str">
            <v>Chinook salmon</v>
          </cell>
          <cell r="G1066">
            <v>65</v>
          </cell>
          <cell r="AA1066">
            <v>38</v>
          </cell>
        </row>
        <row r="1067">
          <cell r="E1067" t="str">
            <v>Chinook salmon</v>
          </cell>
          <cell r="G1067">
            <v>64</v>
          </cell>
          <cell r="AA1067">
            <v>38</v>
          </cell>
        </row>
        <row r="1068">
          <cell r="E1068" t="str">
            <v>Chinook salmon</v>
          </cell>
          <cell r="G1068">
            <v>68</v>
          </cell>
          <cell r="H1068" t="str">
            <v>AD</v>
          </cell>
          <cell r="AA1068">
            <v>38</v>
          </cell>
        </row>
        <row r="1069">
          <cell r="E1069" t="str">
            <v>Chinook salmon</v>
          </cell>
          <cell r="G1069">
            <v>61</v>
          </cell>
          <cell r="AA1069">
            <v>38</v>
          </cell>
        </row>
        <row r="1070">
          <cell r="E1070" t="str">
            <v>Chinook salmon</v>
          </cell>
          <cell r="G1070">
            <v>60</v>
          </cell>
          <cell r="AA1070">
            <v>38</v>
          </cell>
        </row>
        <row r="1071">
          <cell r="E1071" t="str">
            <v>Chinook salmon</v>
          </cell>
          <cell r="G1071">
            <v>61</v>
          </cell>
          <cell r="AA1071">
            <v>38</v>
          </cell>
        </row>
        <row r="1072">
          <cell r="E1072" t="str">
            <v>Chinook salmon</v>
          </cell>
          <cell r="G1072">
            <v>75</v>
          </cell>
          <cell r="AA1072">
            <v>38</v>
          </cell>
        </row>
        <row r="1073">
          <cell r="E1073" t="str">
            <v>Chinook salmon</v>
          </cell>
          <cell r="G1073">
            <v>58</v>
          </cell>
          <cell r="AA1073">
            <v>38</v>
          </cell>
        </row>
        <row r="1074">
          <cell r="E1074" t="str">
            <v>Chinook salmon</v>
          </cell>
          <cell r="G1074">
            <v>75</v>
          </cell>
          <cell r="AA1074">
            <v>38</v>
          </cell>
        </row>
        <row r="1075">
          <cell r="E1075" t="str">
            <v>Chinook salmon</v>
          </cell>
          <cell r="G1075">
            <v>63</v>
          </cell>
          <cell r="AA1075">
            <v>38</v>
          </cell>
        </row>
        <row r="1076">
          <cell r="E1076" t="str">
            <v>Chinook salmon</v>
          </cell>
          <cell r="G1076">
            <v>60</v>
          </cell>
          <cell r="AA1076">
            <v>38</v>
          </cell>
        </row>
        <row r="1077">
          <cell r="E1077" t="str">
            <v>Chinook salmon</v>
          </cell>
          <cell r="G1077">
            <v>68</v>
          </cell>
          <cell r="AA1077">
            <v>38</v>
          </cell>
        </row>
        <row r="1078">
          <cell r="E1078" t="str">
            <v>Chinook salmon</v>
          </cell>
          <cell r="G1078">
            <v>58</v>
          </cell>
          <cell r="AA1078">
            <v>38</v>
          </cell>
        </row>
        <row r="1079">
          <cell r="E1079" t="str">
            <v>Chinook salmon</v>
          </cell>
          <cell r="G1079">
            <v>61</v>
          </cell>
          <cell r="AA1079">
            <v>38</v>
          </cell>
        </row>
        <row r="1080">
          <cell r="E1080" t="str">
            <v>Chinook salmon</v>
          </cell>
          <cell r="G1080">
            <v>65</v>
          </cell>
          <cell r="AA1080">
            <v>38</v>
          </cell>
        </row>
        <row r="1081">
          <cell r="E1081" t="str">
            <v>Chinook salmon</v>
          </cell>
          <cell r="G1081">
            <v>67</v>
          </cell>
          <cell r="AA1081">
            <v>38</v>
          </cell>
        </row>
        <row r="1082">
          <cell r="E1082" t="str">
            <v>Chinook salmon</v>
          </cell>
          <cell r="G1082">
            <v>69</v>
          </cell>
          <cell r="AA1082">
            <v>38</v>
          </cell>
        </row>
        <row r="1083">
          <cell r="E1083" t="str">
            <v>Chinook salmon</v>
          </cell>
          <cell r="G1083">
            <v>60</v>
          </cell>
          <cell r="AA1083">
            <v>38</v>
          </cell>
        </row>
        <row r="1084">
          <cell r="E1084" t="str">
            <v>Chinook salmon</v>
          </cell>
          <cell r="G1084">
            <v>67</v>
          </cell>
          <cell r="AA1084">
            <v>38</v>
          </cell>
        </row>
        <row r="1085">
          <cell r="E1085" t="str">
            <v>Chinook salmon</v>
          </cell>
          <cell r="G1085">
            <v>58</v>
          </cell>
          <cell r="AA1085">
            <v>38</v>
          </cell>
        </row>
        <row r="1086">
          <cell r="E1086" t="str">
            <v>Chinook salmon</v>
          </cell>
          <cell r="G1086">
            <v>66</v>
          </cell>
          <cell r="AA1086">
            <v>38</v>
          </cell>
        </row>
        <row r="1087">
          <cell r="E1087" t="str">
            <v>Chinook salmon</v>
          </cell>
          <cell r="G1087">
            <v>70</v>
          </cell>
          <cell r="H1087" t="str">
            <v>AD</v>
          </cell>
          <cell r="AA1087">
            <v>38</v>
          </cell>
        </row>
        <row r="1088">
          <cell r="E1088" t="str">
            <v>Chinook salmon</v>
          </cell>
          <cell r="G1088">
            <v>62</v>
          </cell>
          <cell r="H1088" t="str">
            <v>AD</v>
          </cell>
          <cell r="AA1088">
            <v>38</v>
          </cell>
        </row>
        <row r="1089">
          <cell r="E1089" t="str">
            <v>Chinook salmon</v>
          </cell>
          <cell r="G1089">
            <v>67</v>
          </cell>
          <cell r="H1089" t="str">
            <v>AD</v>
          </cell>
          <cell r="AA1089">
            <v>38</v>
          </cell>
        </row>
        <row r="1090">
          <cell r="E1090" t="str">
            <v>Chinook salmon</v>
          </cell>
          <cell r="G1090">
            <v>63</v>
          </cell>
          <cell r="H1090" t="str">
            <v>AD</v>
          </cell>
          <cell r="AA1090">
            <v>38</v>
          </cell>
        </row>
        <row r="1091">
          <cell r="E1091" t="str">
            <v>Chinook salmon</v>
          </cell>
          <cell r="G1091">
            <v>75</v>
          </cell>
          <cell r="H1091" t="str">
            <v>AD</v>
          </cell>
          <cell r="AA1091">
            <v>38</v>
          </cell>
        </row>
        <row r="1092">
          <cell r="E1092" t="str">
            <v>Chinook salmon</v>
          </cell>
          <cell r="G1092">
            <v>68</v>
          </cell>
          <cell r="AA1092">
            <v>38</v>
          </cell>
        </row>
        <row r="1093">
          <cell r="E1093" t="str">
            <v>Chinook salmon</v>
          </cell>
          <cell r="G1093">
            <v>67</v>
          </cell>
          <cell r="H1093" t="str">
            <v>AD</v>
          </cell>
          <cell r="AA1093">
            <v>38</v>
          </cell>
        </row>
        <row r="1094">
          <cell r="E1094" t="str">
            <v>Chinook salmon</v>
          </cell>
          <cell r="G1094">
            <v>65</v>
          </cell>
          <cell r="AA1094">
            <v>38</v>
          </cell>
        </row>
        <row r="1095">
          <cell r="E1095" t="str">
            <v>Chinook salmon</v>
          </cell>
          <cell r="G1095">
            <v>65</v>
          </cell>
          <cell r="H1095" t="str">
            <v>AD</v>
          </cell>
          <cell r="AA1095">
            <v>38</v>
          </cell>
        </row>
        <row r="1096">
          <cell r="E1096" t="str">
            <v>Chinook salmon</v>
          </cell>
          <cell r="G1096">
            <v>71</v>
          </cell>
          <cell r="AA1096">
            <v>38</v>
          </cell>
        </row>
        <row r="1097">
          <cell r="E1097" t="str">
            <v>Chinook salmon</v>
          </cell>
          <cell r="G1097">
            <v>42</v>
          </cell>
          <cell r="AA1097">
            <v>38</v>
          </cell>
        </row>
        <row r="1098">
          <cell r="E1098" t="str">
            <v>Chinook salmon</v>
          </cell>
          <cell r="G1098">
            <v>50</v>
          </cell>
          <cell r="AA1098">
            <v>38</v>
          </cell>
        </row>
        <row r="1099">
          <cell r="E1099" t="str">
            <v>Chinook salmon</v>
          </cell>
          <cell r="G1099">
            <v>47</v>
          </cell>
          <cell r="AA1099">
            <v>38</v>
          </cell>
        </row>
        <row r="1100">
          <cell r="E1100" t="str">
            <v>Chinook salmon</v>
          </cell>
          <cell r="G1100">
            <v>44</v>
          </cell>
          <cell r="AA1100">
            <v>38</v>
          </cell>
        </row>
        <row r="1101">
          <cell r="E1101" t="str">
            <v>Chinook salmon</v>
          </cell>
          <cell r="G1101">
            <v>46</v>
          </cell>
          <cell r="AA1101">
            <v>38</v>
          </cell>
        </row>
        <row r="1102">
          <cell r="E1102" t="str">
            <v>Chinook salmon</v>
          </cell>
          <cell r="G1102">
            <v>44</v>
          </cell>
          <cell r="AA1102">
            <v>38</v>
          </cell>
        </row>
        <row r="1103">
          <cell r="E1103" t="str">
            <v>Chinook salmon</v>
          </cell>
          <cell r="G1103">
            <v>49</v>
          </cell>
          <cell r="AA1103">
            <v>38</v>
          </cell>
        </row>
        <row r="1104">
          <cell r="E1104" t="str">
            <v>Chinook salmon</v>
          </cell>
          <cell r="G1104">
            <v>50</v>
          </cell>
          <cell r="H1104" t="str">
            <v>AD</v>
          </cell>
          <cell r="AA1104">
            <v>38</v>
          </cell>
        </row>
        <row r="1105">
          <cell r="E1105" t="str">
            <v>Chinook salmon</v>
          </cell>
          <cell r="G1105">
            <v>47</v>
          </cell>
          <cell r="AA1105">
            <v>38</v>
          </cell>
        </row>
        <row r="1106">
          <cell r="E1106" t="str">
            <v>Chinook salmon</v>
          </cell>
          <cell r="G1106">
            <v>51</v>
          </cell>
          <cell r="AA1106">
            <v>38</v>
          </cell>
        </row>
        <row r="1107">
          <cell r="E1107" t="str">
            <v>Chinook salmon</v>
          </cell>
          <cell r="G1107">
            <v>49</v>
          </cell>
          <cell r="AA1107">
            <v>38</v>
          </cell>
        </row>
        <row r="1108">
          <cell r="E1108" t="str">
            <v>Chinook salmon</v>
          </cell>
          <cell r="G1108">
            <v>50</v>
          </cell>
          <cell r="AA1108">
            <v>38</v>
          </cell>
        </row>
        <row r="1109">
          <cell r="E1109" t="str">
            <v>Chinook salmon</v>
          </cell>
          <cell r="G1109">
            <v>41</v>
          </cell>
          <cell r="AA1109">
            <v>38</v>
          </cell>
        </row>
        <row r="1110">
          <cell r="E1110" t="str">
            <v>Chinook salmon</v>
          </cell>
          <cell r="G1110">
            <v>47</v>
          </cell>
          <cell r="AA1110">
            <v>38</v>
          </cell>
        </row>
        <row r="1111">
          <cell r="E1111" t="str">
            <v>Chinook salmon</v>
          </cell>
          <cell r="G1111">
            <v>51</v>
          </cell>
          <cell r="AA1111">
            <v>38</v>
          </cell>
        </row>
        <row r="1112">
          <cell r="E1112" t="str">
            <v>Chinook salmon</v>
          </cell>
          <cell r="G1112">
            <v>50</v>
          </cell>
          <cell r="AA1112">
            <v>38</v>
          </cell>
        </row>
        <row r="1113">
          <cell r="E1113" t="str">
            <v>Chinook salmon</v>
          </cell>
          <cell r="G1113">
            <v>49</v>
          </cell>
          <cell r="AA1113">
            <v>38</v>
          </cell>
        </row>
        <row r="1114">
          <cell r="E1114" t="str">
            <v>Chinook salmon</v>
          </cell>
          <cell r="G1114">
            <v>49</v>
          </cell>
          <cell r="H1114" t="str">
            <v>AD</v>
          </cell>
          <cell r="AA1114">
            <v>38</v>
          </cell>
        </row>
        <row r="1115">
          <cell r="E1115" t="str">
            <v>Chinook salmon</v>
          </cell>
          <cell r="G1115">
            <v>65</v>
          </cell>
          <cell r="AA1115">
            <v>38</v>
          </cell>
        </row>
        <row r="1116">
          <cell r="E1116" t="str">
            <v>Chinook salmon</v>
          </cell>
          <cell r="G1116">
            <v>59</v>
          </cell>
          <cell r="H1116" t="str">
            <v>AD</v>
          </cell>
          <cell r="AA1116">
            <v>38</v>
          </cell>
        </row>
        <row r="1117">
          <cell r="E1117" t="str">
            <v>Chinook salmon</v>
          </cell>
          <cell r="G1117">
            <v>73</v>
          </cell>
          <cell r="AA1117">
            <v>38</v>
          </cell>
        </row>
        <row r="1118">
          <cell r="E1118" t="str">
            <v>Chinook salmon</v>
          </cell>
          <cell r="G1118">
            <v>79</v>
          </cell>
          <cell r="AA1118">
            <v>38</v>
          </cell>
        </row>
        <row r="1119">
          <cell r="E1119" t="str">
            <v>Chinook salmon</v>
          </cell>
          <cell r="G1119">
            <v>73</v>
          </cell>
          <cell r="AA1119">
            <v>38</v>
          </cell>
        </row>
        <row r="1120">
          <cell r="E1120" t="str">
            <v>Chinook salmon</v>
          </cell>
          <cell r="G1120">
            <v>58</v>
          </cell>
          <cell r="AA1120">
            <v>38</v>
          </cell>
        </row>
        <row r="1121">
          <cell r="E1121" t="str">
            <v>Chinook salmon</v>
          </cell>
          <cell r="G1121">
            <v>79</v>
          </cell>
          <cell r="AA1121">
            <v>38</v>
          </cell>
        </row>
        <row r="1122">
          <cell r="E1122" t="str">
            <v>Chinook salmon</v>
          </cell>
          <cell r="G1122">
            <v>57</v>
          </cell>
          <cell r="AA1122">
            <v>38</v>
          </cell>
        </row>
        <row r="1123">
          <cell r="E1123" t="str">
            <v>Chinook salmon</v>
          </cell>
          <cell r="G1123">
            <v>74</v>
          </cell>
          <cell r="AA1123">
            <v>38</v>
          </cell>
        </row>
        <row r="1124">
          <cell r="E1124" t="str">
            <v>Chinook salmon</v>
          </cell>
          <cell r="G1124">
            <v>63</v>
          </cell>
          <cell r="AA1124">
            <v>38</v>
          </cell>
        </row>
        <row r="1125">
          <cell r="E1125" t="str">
            <v>Chinook salmon</v>
          </cell>
          <cell r="G1125">
            <v>59</v>
          </cell>
          <cell r="AA1125">
            <v>38</v>
          </cell>
        </row>
        <row r="1126">
          <cell r="E1126" t="str">
            <v>Chinook salmon</v>
          </cell>
          <cell r="G1126">
            <v>61</v>
          </cell>
          <cell r="AA1126">
            <v>38</v>
          </cell>
        </row>
        <row r="1127">
          <cell r="E1127" t="str">
            <v>Chinook salmon</v>
          </cell>
          <cell r="G1127">
            <v>58</v>
          </cell>
          <cell r="AA1127">
            <v>38</v>
          </cell>
        </row>
        <row r="1128">
          <cell r="E1128" t="str">
            <v>Chinook salmon</v>
          </cell>
          <cell r="G1128">
            <v>62</v>
          </cell>
          <cell r="AA1128">
            <v>38</v>
          </cell>
        </row>
        <row r="1129">
          <cell r="E1129" t="str">
            <v>Chinook salmon</v>
          </cell>
          <cell r="G1129">
            <v>61</v>
          </cell>
          <cell r="AA1129">
            <v>38</v>
          </cell>
        </row>
        <row r="1130">
          <cell r="E1130" t="str">
            <v>Chinook salmon</v>
          </cell>
          <cell r="G1130">
            <v>58</v>
          </cell>
          <cell r="AA1130">
            <v>38</v>
          </cell>
        </row>
        <row r="1131">
          <cell r="E1131" t="str">
            <v>Chinook salmon</v>
          </cell>
          <cell r="G1131">
            <v>61</v>
          </cell>
          <cell r="AA1131">
            <v>38</v>
          </cell>
        </row>
        <row r="1132">
          <cell r="E1132" t="str">
            <v>Chinook salmon</v>
          </cell>
          <cell r="G1132">
            <v>63</v>
          </cell>
          <cell r="AA1132">
            <v>38</v>
          </cell>
        </row>
        <row r="1133">
          <cell r="E1133" t="str">
            <v>Chinook salmon</v>
          </cell>
          <cell r="G1133">
            <v>70</v>
          </cell>
          <cell r="AA1133">
            <v>38</v>
          </cell>
        </row>
        <row r="1134">
          <cell r="E1134" t="str">
            <v>Chinook salmon</v>
          </cell>
          <cell r="G1134">
            <v>59</v>
          </cell>
          <cell r="H1134" t="str">
            <v>AD</v>
          </cell>
          <cell r="AA1134">
            <v>38</v>
          </cell>
        </row>
        <row r="1135">
          <cell r="E1135" t="str">
            <v>Chinook salmon</v>
          </cell>
          <cell r="G1135">
            <v>70</v>
          </cell>
          <cell r="H1135" t="str">
            <v>AD</v>
          </cell>
          <cell r="AA1135">
            <v>38</v>
          </cell>
        </row>
        <row r="1136">
          <cell r="E1136" t="str">
            <v>Chinook salmon</v>
          </cell>
          <cell r="G1136">
            <v>59</v>
          </cell>
          <cell r="AA1136">
            <v>38</v>
          </cell>
        </row>
        <row r="1137">
          <cell r="E1137" t="str">
            <v>Chinook salmon</v>
          </cell>
          <cell r="G1137">
            <v>61</v>
          </cell>
          <cell r="H1137" t="str">
            <v>AD</v>
          </cell>
          <cell r="AA1137">
            <v>38</v>
          </cell>
        </row>
        <row r="1138">
          <cell r="E1138" t="str">
            <v>Chinook salmon</v>
          </cell>
          <cell r="G1138">
            <v>59</v>
          </cell>
          <cell r="H1138" t="str">
            <v>AD</v>
          </cell>
          <cell r="AA1138">
            <v>38</v>
          </cell>
        </row>
        <row r="1139">
          <cell r="E1139" t="str">
            <v>Chinook salmon</v>
          </cell>
          <cell r="G1139">
            <v>67</v>
          </cell>
          <cell r="AA1139">
            <v>38</v>
          </cell>
        </row>
        <row r="1140">
          <cell r="E1140" t="str">
            <v>Chinook salmon</v>
          </cell>
          <cell r="G1140">
            <v>61</v>
          </cell>
          <cell r="AA1140">
            <v>38</v>
          </cell>
        </row>
        <row r="1141">
          <cell r="E1141" t="str">
            <v>Chinook salmon</v>
          </cell>
          <cell r="G1141">
            <v>63</v>
          </cell>
          <cell r="AA1141">
            <v>38</v>
          </cell>
        </row>
        <row r="1142">
          <cell r="E1142" t="str">
            <v>Chinook salmon</v>
          </cell>
          <cell r="G1142">
            <v>74</v>
          </cell>
          <cell r="AA1142">
            <v>38</v>
          </cell>
        </row>
        <row r="1143">
          <cell r="E1143" t="str">
            <v>Chinook salmon</v>
          </cell>
          <cell r="G1143">
            <v>55</v>
          </cell>
          <cell r="AA1143">
            <v>38</v>
          </cell>
        </row>
        <row r="1144">
          <cell r="E1144" t="str">
            <v>Chinook salmon</v>
          </cell>
          <cell r="G1144">
            <v>57</v>
          </cell>
          <cell r="AA1144">
            <v>38</v>
          </cell>
        </row>
        <row r="1145">
          <cell r="E1145" t="str">
            <v>Chinook salmon</v>
          </cell>
          <cell r="G1145">
            <v>65</v>
          </cell>
          <cell r="AA1145">
            <v>38</v>
          </cell>
        </row>
        <row r="1146">
          <cell r="E1146" t="str">
            <v>Chinook salmon</v>
          </cell>
          <cell r="G1146">
            <v>71</v>
          </cell>
          <cell r="AA1146">
            <v>38</v>
          </cell>
        </row>
        <row r="1147">
          <cell r="E1147" t="str">
            <v>Chinook salmon</v>
          </cell>
          <cell r="G1147">
            <v>61</v>
          </cell>
          <cell r="AA1147">
            <v>38</v>
          </cell>
        </row>
        <row r="1148">
          <cell r="E1148" t="str">
            <v>Chinook salmon</v>
          </cell>
          <cell r="G1148">
            <v>69</v>
          </cell>
          <cell r="AA1148">
            <v>38</v>
          </cell>
        </row>
        <row r="1149">
          <cell r="E1149" t="str">
            <v>Chinook salmon</v>
          </cell>
          <cell r="G1149">
            <v>62</v>
          </cell>
          <cell r="AA1149">
            <v>38</v>
          </cell>
        </row>
        <row r="1150">
          <cell r="E1150" t="str">
            <v>Chinook salmon</v>
          </cell>
          <cell r="G1150">
            <v>57</v>
          </cell>
          <cell r="AA1150">
            <v>38</v>
          </cell>
        </row>
        <row r="1151">
          <cell r="E1151" t="str">
            <v>Chinook salmon</v>
          </cell>
          <cell r="G1151">
            <v>68</v>
          </cell>
          <cell r="AA1151">
            <v>38</v>
          </cell>
        </row>
        <row r="1152">
          <cell r="E1152" t="str">
            <v>Chinook salmon</v>
          </cell>
          <cell r="G1152">
            <v>63</v>
          </cell>
          <cell r="AA1152">
            <v>38</v>
          </cell>
        </row>
        <row r="1153">
          <cell r="E1153" t="str">
            <v>Chinook salmon</v>
          </cell>
          <cell r="G1153">
            <v>68</v>
          </cell>
          <cell r="AA1153">
            <v>38</v>
          </cell>
        </row>
        <row r="1154">
          <cell r="E1154" t="str">
            <v>Chinook salmon</v>
          </cell>
          <cell r="G1154">
            <v>71</v>
          </cell>
          <cell r="AA1154">
            <v>38</v>
          </cell>
        </row>
        <row r="1155">
          <cell r="E1155" t="str">
            <v>Chinook salmon</v>
          </cell>
          <cell r="G1155">
            <v>67</v>
          </cell>
          <cell r="AA1155">
            <v>38</v>
          </cell>
        </row>
        <row r="1156">
          <cell r="E1156" t="str">
            <v>Chinook salmon</v>
          </cell>
          <cell r="G1156">
            <v>58</v>
          </cell>
          <cell r="AA1156">
            <v>38</v>
          </cell>
        </row>
        <row r="1157">
          <cell r="E1157" t="str">
            <v>Chinook salmon</v>
          </cell>
          <cell r="G1157">
            <v>74</v>
          </cell>
          <cell r="AA1157">
            <v>38</v>
          </cell>
        </row>
        <row r="1158">
          <cell r="E1158" t="str">
            <v>Chinook salmon</v>
          </cell>
          <cell r="G1158">
            <v>57</v>
          </cell>
          <cell r="AA1158">
            <v>38</v>
          </cell>
        </row>
        <row r="1159">
          <cell r="E1159" t="str">
            <v>Chinook salmon</v>
          </cell>
          <cell r="G1159">
            <v>65</v>
          </cell>
          <cell r="AA1159">
            <v>38</v>
          </cell>
        </row>
        <row r="1160">
          <cell r="E1160" t="str">
            <v>Chinook salmon</v>
          </cell>
          <cell r="G1160">
            <v>68</v>
          </cell>
          <cell r="H1160" t="str">
            <v>AD</v>
          </cell>
          <cell r="AA1160">
            <v>38</v>
          </cell>
        </row>
        <row r="1161">
          <cell r="E1161" t="str">
            <v>Chinook salmon</v>
          </cell>
          <cell r="G1161">
            <v>64</v>
          </cell>
          <cell r="H1161" t="str">
            <v>AD</v>
          </cell>
          <cell r="AA1161">
            <v>38</v>
          </cell>
        </row>
        <row r="1162">
          <cell r="E1162" t="str">
            <v>Chinook salmon</v>
          </cell>
          <cell r="G1162">
            <v>57</v>
          </cell>
          <cell r="H1162" t="str">
            <v>AD</v>
          </cell>
          <cell r="AA1162">
            <v>38</v>
          </cell>
        </row>
        <row r="1163">
          <cell r="E1163" t="str">
            <v>Chinook salmon</v>
          </cell>
          <cell r="G1163">
            <v>69</v>
          </cell>
          <cell r="AA1163">
            <v>38</v>
          </cell>
        </row>
        <row r="1164">
          <cell r="E1164" t="str">
            <v>Chinook salmon</v>
          </cell>
          <cell r="G1164">
            <v>63</v>
          </cell>
          <cell r="H1164" t="str">
            <v>AD</v>
          </cell>
          <cell r="AA1164">
            <v>38</v>
          </cell>
        </row>
        <row r="1165">
          <cell r="E1165" t="str">
            <v>Chinook salmon</v>
          </cell>
          <cell r="G1165">
            <v>43</v>
          </cell>
          <cell r="H1165" t="str">
            <v>AD</v>
          </cell>
          <cell r="AA1165">
            <v>38</v>
          </cell>
        </row>
        <row r="1166">
          <cell r="E1166" t="str">
            <v>Chinook salmon</v>
          </cell>
          <cell r="G1166">
            <v>61</v>
          </cell>
          <cell r="AA1166">
            <v>38</v>
          </cell>
        </row>
        <row r="1167">
          <cell r="E1167" t="str">
            <v>Chinook salmon</v>
          </cell>
          <cell r="G1167">
            <v>46</v>
          </cell>
          <cell r="AA1167">
            <v>38</v>
          </cell>
        </row>
        <row r="1168">
          <cell r="E1168" t="str">
            <v>Chinook salmon</v>
          </cell>
          <cell r="G1168">
            <v>54</v>
          </cell>
          <cell r="AA1168">
            <v>38</v>
          </cell>
        </row>
        <row r="1169">
          <cell r="E1169" t="str">
            <v>Chinook salmon</v>
          </cell>
          <cell r="G1169">
            <v>52</v>
          </cell>
          <cell r="AA1169">
            <v>38</v>
          </cell>
        </row>
        <row r="1170">
          <cell r="E1170" t="str">
            <v>Chinook salmon</v>
          </cell>
          <cell r="G1170">
            <v>53</v>
          </cell>
          <cell r="AA1170">
            <v>38</v>
          </cell>
        </row>
        <row r="1171">
          <cell r="E1171" t="str">
            <v>Chinook salmon</v>
          </cell>
          <cell r="G1171">
            <v>51</v>
          </cell>
          <cell r="AA1171">
            <v>38</v>
          </cell>
        </row>
        <row r="1172">
          <cell r="E1172" t="str">
            <v>Chinook salmon</v>
          </cell>
          <cell r="G1172">
            <v>53</v>
          </cell>
          <cell r="H1172" t="str">
            <v>AD</v>
          </cell>
          <cell r="AA1172">
            <v>38</v>
          </cell>
        </row>
        <row r="1173">
          <cell r="E1173" t="str">
            <v>Chinook salmon</v>
          </cell>
          <cell r="G1173">
            <v>49</v>
          </cell>
          <cell r="H1173" t="str">
            <v>AD</v>
          </cell>
          <cell r="AA1173">
            <v>38</v>
          </cell>
        </row>
        <row r="1174">
          <cell r="E1174" t="str">
            <v>Chinook salmon</v>
          </cell>
          <cell r="G1174">
            <v>53</v>
          </cell>
          <cell r="AA1174">
            <v>38</v>
          </cell>
        </row>
        <row r="1175">
          <cell r="E1175" t="str">
            <v>Chinook salmon</v>
          </cell>
          <cell r="G1175">
            <v>50</v>
          </cell>
          <cell r="AA1175">
            <v>38</v>
          </cell>
        </row>
        <row r="1176">
          <cell r="E1176" t="str">
            <v>Chinook salmon</v>
          </cell>
          <cell r="G1176">
            <v>53</v>
          </cell>
          <cell r="AA1176">
            <v>38</v>
          </cell>
        </row>
        <row r="1177">
          <cell r="E1177" t="str">
            <v>Chinook salmon</v>
          </cell>
          <cell r="G1177">
            <v>59</v>
          </cell>
          <cell r="AA1177">
            <v>38</v>
          </cell>
        </row>
        <row r="1178">
          <cell r="E1178" t="str">
            <v>Chinook salmon</v>
          </cell>
          <cell r="G1178">
            <v>60</v>
          </cell>
          <cell r="AA1178">
            <v>38</v>
          </cell>
        </row>
        <row r="1179">
          <cell r="E1179" t="str">
            <v>Chinook salmon</v>
          </cell>
          <cell r="G1179">
            <v>67</v>
          </cell>
          <cell r="AA1179">
            <v>38</v>
          </cell>
        </row>
        <row r="1180">
          <cell r="E1180" t="str">
            <v>Chinook salmon</v>
          </cell>
          <cell r="G1180">
            <v>62</v>
          </cell>
          <cell r="AA1180">
            <v>38</v>
          </cell>
        </row>
        <row r="1181">
          <cell r="E1181" t="str">
            <v>Chinook salmon</v>
          </cell>
          <cell r="G1181">
            <v>71</v>
          </cell>
          <cell r="AA1181">
            <v>38</v>
          </cell>
        </row>
        <row r="1182">
          <cell r="E1182" t="str">
            <v>Chinook salmon</v>
          </cell>
          <cell r="G1182">
            <v>71</v>
          </cell>
          <cell r="AA1182">
            <v>38</v>
          </cell>
        </row>
        <row r="1183">
          <cell r="E1183" t="str">
            <v>Chinook salmon</v>
          </cell>
          <cell r="G1183">
            <v>70</v>
          </cell>
          <cell r="AA1183">
            <v>38</v>
          </cell>
        </row>
        <row r="1184">
          <cell r="E1184" t="str">
            <v>Chinook salmon</v>
          </cell>
          <cell r="G1184">
            <v>65</v>
          </cell>
          <cell r="AA1184">
            <v>38</v>
          </cell>
        </row>
        <row r="1185">
          <cell r="E1185" t="str">
            <v>Chinook salmon</v>
          </cell>
          <cell r="G1185">
            <v>65</v>
          </cell>
          <cell r="AA1185">
            <v>38</v>
          </cell>
        </row>
        <row r="1186">
          <cell r="E1186" t="str">
            <v>Chinook salmon</v>
          </cell>
          <cell r="G1186">
            <v>79</v>
          </cell>
          <cell r="AA1186">
            <v>38</v>
          </cell>
        </row>
        <row r="1187">
          <cell r="E1187" t="str">
            <v>Chinook salmon</v>
          </cell>
          <cell r="G1187">
            <v>76</v>
          </cell>
          <cell r="AA1187">
            <v>38</v>
          </cell>
        </row>
        <row r="1188">
          <cell r="E1188" t="str">
            <v>Chinook salmon</v>
          </cell>
          <cell r="G1188">
            <v>62</v>
          </cell>
          <cell r="H1188" t="str">
            <v>AD</v>
          </cell>
          <cell r="AA1188">
            <v>38</v>
          </cell>
        </row>
        <row r="1189">
          <cell r="E1189" t="str">
            <v>Chinook salmon</v>
          </cell>
          <cell r="G1189">
            <v>68</v>
          </cell>
          <cell r="AA1189">
            <v>38</v>
          </cell>
        </row>
        <row r="1190">
          <cell r="E1190" t="str">
            <v>Chinook salmon</v>
          </cell>
          <cell r="G1190">
            <v>72</v>
          </cell>
          <cell r="H1190" t="str">
            <v>AD</v>
          </cell>
          <cell r="AA1190">
            <v>38</v>
          </cell>
        </row>
        <row r="1191">
          <cell r="E1191" t="str">
            <v>Chinook salmon</v>
          </cell>
          <cell r="G1191">
            <v>62</v>
          </cell>
          <cell r="AA1191">
            <v>38</v>
          </cell>
        </row>
        <row r="1192">
          <cell r="E1192" t="str">
            <v>Chinook salmon</v>
          </cell>
          <cell r="G1192">
            <v>62</v>
          </cell>
          <cell r="AA1192">
            <v>38</v>
          </cell>
        </row>
        <row r="1193">
          <cell r="E1193" t="str">
            <v>Chinook salmon</v>
          </cell>
          <cell r="G1193">
            <v>67</v>
          </cell>
          <cell r="AA1193">
            <v>38</v>
          </cell>
        </row>
        <row r="1194">
          <cell r="E1194" t="str">
            <v>Chinook salmon</v>
          </cell>
          <cell r="G1194">
            <v>64</v>
          </cell>
          <cell r="H1194" t="str">
            <v>AD</v>
          </cell>
          <cell r="AA1194">
            <v>38</v>
          </cell>
        </row>
        <row r="1195">
          <cell r="E1195" t="str">
            <v>Chinook salmon</v>
          </cell>
          <cell r="G1195">
            <v>61</v>
          </cell>
          <cell r="AA1195">
            <v>38</v>
          </cell>
        </row>
        <row r="1196">
          <cell r="E1196" t="str">
            <v>Chinook salmon</v>
          </cell>
          <cell r="G1196">
            <v>64</v>
          </cell>
          <cell r="AA1196">
            <v>38</v>
          </cell>
        </row>
        <row r="1197">
          <cell r="E1197" t="str">
            <v>Chinook salmon</v>
          </cell>
          <cell r="G1197">
            <v>63</v>
          </cell>
          <cell r="AA1197">
            <v>38</v>
          </cell>
        </row>
        <row r="1198">
          <cell r="E1198" t="str">
            <v>Chinook salmon</v>
          </cell>
          <cell r="G1198">
            <v>79</v>
          </cell>
          <cell r="AA1198">
            <v>38</v>
          </cell>
        </row>
        <row r="1199">
          <cell r="E1199" t="str">
            <v>Chinook salmon</v>
          </cell>
          <cell r="G1199">
            <v>59</v>
          </cell>
          <cell r="AA1199">
            <v>38</v>
          </cell>
        </row>
        <row r="1200">
          <cell r="E1200" t="str">
            <v>Chinook salmon</v>
          </cell>
          <cell r="G1200">
            <v>75</v>
          </cell>
          <cell r="AA1200">
            <v>38</v>
          </cell>
        </row>
        <row r="1201">
          <cell r="E1201" t="str">
            <v>Chinook salmon</v>
          </cell>
          <cell r="G1201">
            <v>60</v>
          </cell>
          <cell r="AA1201">
            <v>38</v>
          </cell>
        </row>
        <row r="1202">
          <cell r="E1202" t="str">
            <v>Chinook salmon</v>
          </cell>
          <cell r="G1202">
            <v>61</v>
          </cell>
          <cell r="AA1202">
            <v>38</v>
          </cell>
        </row>
        <row r="1203">
          <cell r="E1203" t="str">
            <v>Chinook salmon</v>
          </cell>
          <cell r="G1203">
            <v>62</v>
          </cell>
          <cell r="AA1203">
            <v>38</v>
          </cell>
        </row>
        <row r="1204">
          <cell r="E1204" t="str">
            <v>Chinook salmon</v>
          </cell>
          <cell r="G1204">
            <v>68</v>
          </cell>
          <cell r="AA1204">
            <v>38</v>
          </cell>
        </row>
        <row r="1205">
          <cell r="E1205" t="str">
            <v>Chinook salmon</v>
          </cell>
          <cell r="G1205">
            <v>68</v>
          </cell>
          <cell r="AA1205">
            <v>38</v>
          </cell>
        </row>
        <row r="1206">
          <cell r="E1206" t="str">
            <v>Chinook salmon</v>
          </cell>
          <cell r="G1206">
            <v>67</v>
          </cell>
          <cell r="AA1206">
            <v>38</v>
          </cell>
        </row>
        <row r="1207">
          <cell r="E1207" t="str">
            <v>Chinook salmon</v>
          </cell>
          <cell r="G1207">
            <v>66</v>
          </cell>
          <cell r="AA1207">
            <v>38</v>
          </cell>
        </row>
        <row r="1208">
          <cell r="E1208" t="str">
            <v>Chinook salmon</v>
          </cell>
          <cell r="G1208">
            <v>60</v>
          </cell>
          <cell r="H1208" t="str">
            <v>AD</v>
          </cell>
          <cell r="AA1208">
            <v>38</v>
          </cell>
        </row>
        <row r="1209">
          <cell r="E1209" t="str">
            <v>Chinook salmon</v>
          </cell>
          <cell r="G1209">
            <v>65</v>
          </cell>
          <cell r="AA1209">
            <v>38</v>
          </cell>
        </row>
        <row r="1210">
          <cell r="E1210" t="str">
            <v>Chinook salmon</v>
          </cell>
          <cell r="G1210">
            <v>61</v>
          </cell>
          <cell r="H1210" t="str">
            <v>AD</v>
          </cell>
          <cell r="AA1210">
            <v>38</v>
          </cell>
        </row>
        <row r="1211">
          <cell r="E1211" t="str">
            <v>Chinook salmon</v>
          </cell>
          <cell r="G1211">
            <v>65</v>
          </cell>
          <cell r="AA1211">
            <v>38</v>
          </cell>
        </row>
        <row r="1212">
          <cell r="E1212" t="str">
            <v>Chinook salmon</v>
          </cell>
          <cell r="G1212">
            <v>81</v>
          </cell>
          <cell r="AA1212">
            <v>38</v>
          </cell>
        </row>
        <row r="1213">
          <cell r="E1213" t="str">
            <v>Chinook salmon</v>
          </cell>
          <cell r="G1213">
            <v>65</v>
          </cell>
          <cell r="H1213" t="str">
            <v>AD</v>
          </cell>
          <cell r="AA1213">
            <v>38</v>
          </cell>
        </row>
        <row r="1214">
          <cell r="E1214" t="str">
            <v>Chinook salmon</v>
          </cell>
          <cell r="G1214">
            <v>58</v>
          </cell>
          <cell r="H1214" t="str">
            <v>AD</v>
          </cell>
          <cell r="AA1214">
            <v>38</v>
          </cell>
        </row>
        <row r="1215">
          <cell r="E1215" t="str">
            <v>Chinook salmon</v>
          </cell>
          <cell r="G1215">
            <v>62</v>
          </cell>
          <cell r="AA1215">
            <v>38</v>
          </cell>
        </row>
        <row r="1216">
          <cell r="E1216" t="str">
            <v>Chinook salmon</v>
          </cell>
          <cell r="G1216">
            <v>62</v>
          </cell>
          <cell r="AA1216">
            <v>38</v>
          </cell>
        </row>
        <row r="1217">
          <cell r="E1217" t="str">
            <v>Chinook salmon</v>
          </cell>
          <cell r="G1217">
            <v>68</v>
          </cell>
          <cell r="AA1217">
            <v>38</v>
          </cell>
        </row>
        <row r="1218">
          <cell r="E1218" t="str">
            <v>Chinook salmon</v>
          </cell>
          <cell r="G1218">
            <v>66</v>
          </cell>
          <cell r="AA1218">
            <v>38</v>
          </cell>
        </row>
        <row r="1219">
          <cell r="E1219" t="str">
            <v>Chinook salmon</v>
          </cell>
          <cell r="G1219">
            <v>68</v>
          </cell>
          <cell r="AA1219">
            <v>38</v>
          </cell>
        </row>
        <row r="1220">
          <cell r="E1220" t="str">
            <v>Chinook salmon</v>
          </cell>
          <cell r="G1220">
            <v>61</v>
          </cell>
          <cell r="AA1220">
            <v>38</v>
          </cell>
        </row>
        <row r="1221">
          <cell r="E1221" t="str">
            <v>Chinook salmon</v>
          </cell>
          <cell r="G1221">
            <v>63</v>
          </cell>
          <cell r="AA1221">
            <v>38</v>
          </cell>
        </row>
        <row r="1222">
          <cell r="E1222" t="str">
            <v>Chinook salmon</v>
          </cell>
          <cell r="G1222">
            <v>65</v>
          </cell>
          <cell r="AA1222">
            <v>38</v>
          </cell>
        </row>
        <row r="1223">
          <cell r="E1223" t="str">
            <v>Chinook salmon</v>
          </cell>
          <cell r="G1223">
            <v>65</v>
          </cell>
          <cell r="AA1223">
            <v>38</v>
          </cell>
        </row>
        <row r="1224">
          <cell r="E1224" t="str">
            <v>Chinook salmon</v>
          </cell>
          <cell r="G1224">
            <v>60</v>
          </cell>
          <cell r="AA1224">
            <v>38</v>
          </cell>
        </row>
        <row r="1225">
          <cell r="E1225" t="str">
            <v>Chinook salmon</v>
          </cell>
          <cell r="G1225">
            <v>80</v>
          </cell>
          <cell r="AA1225">
            <v>38</v>
          </cell>
        </row>
        <row r="1226">
          <cell r="E1226" t="str">
            <v>Chinook salmon</v>
          </cell>
          <cell r="G1226">
            <v>67</v>
          </cell>
          <cell r="AA1226">
            <v>38</v>
          </cell>
        </row>
        <row r="1227">
          <cell r="E1227" t="str">
            <v>Chinook salmon</v>
          </cell>
          <cell r="G1227">
            <v>65</v>
          </cell>
          <cell r="AA1227">
            <v>38</v>
          </cell>
        </row>
        <row r="1228">
          <cell r="E1228" t="str">
            <v>Chinook salmon</v>
          </cell>
          <cell r="G1228">
            <v>67</v>
          </cell>
          <cell r="AA1228">
            <v>38</v>
          </cell>
        </row>
        <row r="1229">
          <cell r="E1229" t="str">
            <v>Chinook salmon</v>
          </cell>
          <cell r="G1229">
            <v>63</v>
          </cell>
          <cell r="AA1229">
            <v>38</v>
          </cell>
        </row>
        <row r="1230">
          <cell r="E1230" t="str">
            <v>Chinook salmon</v>
          </cell>
          <cell r="G1230">
            <v>59</v>
          </cell>
          <cell r="H1230" t="str">
            <v>AD</v>
          </cell>
          <cell r="AA1230">
            <v>38</v>
          </cell>
        </row>
        <row r="1231">
          <cell r="E1231" t="str">
            <v>Chinook salmon</v>
          </cell>
          <cell r="G1231">
            <v>43</v>
          </cell>
          <cell r="H1231" t="str">
            <v>AD</v>
          </cell>
          <cell r="AA1231">
            <v>38</v>
          </cell>
        </row>
        <row r="1232">
          <cell r="E1232" t="str">
            <v>Chinook salmon</v>
          </cell>
          <cell r="G1232">
            <v>62</v>
          </cell>
          <cell r="AA1232">
            <v>38</v>
          </cell>
        </row>
        <row r="1233">
          <cell r="E1233" t="str">
            <v>Chinook salmon</v>
          </cell>
          <cell r="G1233">
            <v>64</v>
          </cell>
          <cell r="H1233" t="str">
            <v>AD</v>
          </cell>
          <cell r="AA1233">
            <v>38</v>
          </cell>
        </row>
        <row r="1234">
          <cell r="E1234" t="str">
            <v>Chinook salmon</v>
          </cell>
          <cell r="G1234">
            <v>66</v>
          </cell>
          <cell r="AA1234">
            <v>38</v>
          </cell>
        </row>
        <row r="1235">
          <cell r="E1235" t="str">
            <v>Chinook salmon</v>
          </cell>
          <cell r="G1235">
            <v>72</v>
          </cell>
          <cell r="AA1235">
            <v>38</v>
          </cell>
        </row>
        <row r="1236">
          <cell r="E1236" t="str">
            <v>Chinook salmon</v>
          </cell>
          <cell r="G1236">
            <v>68</v>
          </cell>
          <cell r="AA1236">
            <v>38</v>
          </cell>
        </row>
        <row r="1237">
          <cell r="E1237" t="str">
            <v>Chinook salmon</v>
          </cell>
          <cell r="G1237">
            <v>69</v>
          </cell>
          <cell r="AA1237">
            <v>38</v>
          </cell>
        </row>
        <row r="1238">
          <cell r="E1238" t="str">
            <v>Chinook salmon</v>
          </cell>
          <cell r="G1238">
            <v>60</v>
          </cell>
          <cell r="AA1238">
            <v>38</v>
          </cell>
        </row>
        <row r="1239">
          <cell r="E1239" t="str">
            <v>Chinook salmon</v>
          </cell>
          <cell r="G1239">
            <v>59</v>
          </cell>
          <cell r="H1239" t="str">
            <v>AD</v>
          </cell>
          <cell r="AA1239">
            <v>38</v>
          </cell>
        </row>
        <row r="1240">
          <cell r="E1240" t="str">
            <v>Chinook salmon</v>
          </cell>
          <cell r="G1240">
            <v>63</v>
          </cell>
          <cell r="AA1240">
            <v>38</v>
          </cell>
        </row>
        <row r="1241">
          <cell r="E1241" t="str">
            <v>Chinook salmon</v>
          </cell>
          <cell r="G1241">
            <v>61</v>
          </cell>
          <cell r="H1241" t="str">
            <v>AD</v>
          </cell>
          <cell r="AA1241">
            <v>38</v>
          </cell>
        </row>
        <row r="1242">
          <cell r="E1242" t="str">
            <v>Chinook salmon</v>
          </cell>
          <cell r="G1242">
            <v>66</v>
          </cell>
          <cell r="AA1242">
            <v>38</v>
          </cell>
        </row>
        <row r="1243">
          <cell r="E1243" t="str">
            <v>Chinook salmon</v>
          </cell>
          <cell r="G1243">
            <v>77</v>
          </cell>
          <cell r="AA1243">
            <v>38</v>
          </cell>
        </row>
        <row r="1244">
          <cell r="E1244" t="str">
            <v>Chinook salmon</v>
          </cell>
          <cell r="G1244">
            <v>71</v>
          </cell>
          <cell r="AA1244">
            <v>38</v>
          </cell>
        </row>
        <row r="1245">
          <cell r="E1245" t="str">
            <v>Chinook salmon</v>
          </cell>
          <cell r="G1245">
            <v>64</v>
          </cell>
          <cell r="H1245" t="str">
            <v>AD</v>
          </cell>
          <cell r="AA1245">
            <v>38</v>
          </cell>
        </row>
        <row r="1246">
          <cell r="E1246" t="str">
            <v>Chinook salmon</v>
          </cell>
          <cell r="G1246">
            <v>56</v>
          </cell>
          <cell r="AA1246">
            <v>38</v>
          </cell>
        </row>
        <row r="1247">
          <cell r="E1247" t="str">
            <v>Chinook salmon</v>
          </cell>
          <cell r="G1247">
            <v>65</v>
          </cell>
          <cell r="AA1247">
            <v>38</v>
          </cell>
        </row>
        <row r="1248">
          <cell r="E1248" t="str">
            <v>Chinook salmon</v>
          </cell>
          <cell r="G1248">
            <v>59</v>
          </cell>
          <cell r="AA1248">
            <v>38</v>
          </cell>
        </row>
        <row r="1249">
          <cell r="E1249" t="str">
            <v>Chinook salmon</v>
          </cell>
          <cell r="G1249">
            <v>61</v>
          </cell>
          <cell r="AA1249">
            <v>38</v>
          </cell>
        </row>
        <row r="1250">
          <cell r="E1250" t="str">
            <v>Chinook salmon</v>
          </cell>
          <cell r="G1250">
            <v>63</v>
          </cell>
          <cell r="AA1250">
            <v>38</v>
          </cell>
        </row>
        <row r="1251">
          <cell r="E1251" t="str">
            <v>Chinook salmon</v>
          </cell>
          <cell r="G1251">
            <v>61</v>
          </cell>
          <cell r="AA1251">
            <v>38</v>
          </cell>
        </row>
        <row r="1252">
          <cell r="E1252" t="str">
            <v>Chinook salmon</v>
          </cell>
          <cell r="G1252">
            <v>72</v>
          </cell>
          <cell r="AA1252">
            <v>38</v>
          </cell>
        </row>
        <row r="1253">
          <cell r="E1253" t="str">
            <v>Chinook salmon</v>
          </cell>
          <cell r="G1253">
            <v>70</v>
          </cell>
          <cell r="AA1253">
            <v>38</v>
          </cell>
        </row>
        <row r="1254">
          <cell r="E1254" t="str">
            <v>Chinook salmon</v>
          </cell>
          <cell r="G1254">
            <v>66</v>
          </cell>
          <cell r="AA1254">
            <v>38</v>
          </cell>
        </row>
        <row r="1255">
          <cell r="E1255" t="str">
            <v>Chinook salmon</v>
          </cell>
          <cell r="G1255">
            <v>55</v>
          </cell>
          <cell r="AA1255">
            <v>38</v>
          </cell>
        </row>
        <row r="1256">
          <cell r="E1256" t="str">
            <v>Chinook salmon</v>
          </cell>
          <cell r="G1256">
            <v>58</v>
          </cell>
          <cell r="AA1256">
            <v>38</v>
          </cell>
        </row>
        <row r="1257">
          <cell r="E1257" t="str">
            <v>Chinook salmon</v>
          </cell>
          <cell r="G1257">
            <v>71</v>
          </cell>
          <cell r="AA1257">
            <v>38</v>
          </cell>
        </row>
        <row r="1258">
          <cell r="E1258" t="str">
            <v>Chinook salmon</v>
          </cell>
          <cell r="G1258">
            <v>55</v>
          </cell>
          <cell r="AA1258">
            <v>38</v>
          </cell>
        </row>
        <row r="1259">
          <cell r="E1259" t="str">
            <v>Chinook salmon</v>
          </cell>
          <cell r="G1259">
            <v>65</v>
          </cell>
          <cell r="AA1259">
            <v>38</v>
          </cell>
        </row>
        <row r="1260">
          <cell r="E1260" t="str">
            <v>Chinook salmon</v>
          </cell>
          <cell r="G1260">
            <v>67</v>
          </cell>
          <cell r="AA1260">
            <v>38</v>
          </cell>
        </row>
        <row r="1261">
          <cell r="E1261" t="str">
            <v>Chinook salmon</v>
          </cell>
          <cell r="G1261">
            <v>72</v>
          </cell>
          <cell r="AA1261">
            <v>38</v>
          </cell>
        </row>
        <row r="1262">
          <cell r="E1262" t="str">
            <v>Chinook salmon</v>
          </cell>
          <cell r="G1262">
            <v>63</v>
          </cell>
          <cell r="AA1262">
            <v>38</v>
          </cell>
        </row>
        <row r="1263">
          <cell r="E1263" t="str">
            <v>Chinook salmon</v>
          </cell>
          <cell r="G1263">
            <v>73</v>
          </cell>
          <cell r="AA1263">
            <v>38</v>
          </cell>
        </row>
        <row r="1264">
          <cell r="E1264" t="str">
            <v>Chinook salmon</v>
          </cell>
          <cell r="G1264">
            <v>62</v>
          </cell>
          <cell r="AA1264">
            <v>38</v>
          </cell>
        </row>
        <row r="1265">
          <cell r="E1265" t="str">
            <v>Chinook salmon</v>
          </cell>
          <cell r="G1265">
            <v>54</v>
          </cell>
          <cell r="AA1265">
            <v>38</v>
          </cell>
        </row>
        <row r="1266">
          <cell r="E1266" t="str">
            <v>Chinook salmon</v>
          </cell>
          <cell r="G1266">
            <v>72</v>
          </cell>
          <cell r="H1266" t="str">
            <v>AD</v>
          </cell>
          <cell r="AA1266">
            <v>38</v>
          </cell>
        </row>
        <row r="1267">
          <cell r="E1267" t="str">
            <v>Chinook salmon</v>
          </cell>
          <cell r="G1267">
            <v>66</v>
          </cell>
          <cell r="AA1267">
            <v>38</v>
          </cell>
        </row>
        <row r="1268">
          <cell r="E1268" t="str">
            <v>Chinook salmon</v>
          </cell>
          <cell r="G1268">
            <v>65</v>
          </cell>
          <cell r="AA1268">
            <v>38</v>
          </cell>
        </row>
        <row r="1269">
          <cell r="E1269" t="str">
            <v>Chinook salmon</v>
          </cell>
          <cell r="G1269">
            <v>64</v>
          </cell>
          <cell r="AA1269">
            <v>38</v>
          </cell>
        </row>
        <row r="1270">
          <cell r="E1270" t="str">
            <v>Chinook salmon</v>
          </cell>
          <cell r="G1270">
            <v>59</v>
          </cell>
          <cell r="AA1270">
            <v>38</v>
          </cell>
        </row>
        <row r="1271">
          <cell r="E1271" t="str">
            <v>Chinook salmon</v>
          </cell>
          <cell r="G1271">
            <v>50</v>
          </cell>
          <cell r="AA1271">
            <v>38</v>
          </cell>
        </row>
        <row r="1272">
          <cell r="E1272" t="str">
            <v>Chinook salmon</v>
          </cell>
          <cell r="G1272">
            <v>62</v>
          </cell>
          <cell r="H1272" t="str">
            <v>AD</v>
          </cell>
          <cell r="AA1272">
            <v>38</v>
          </cell>
        </row>
        <row r="1273">
          <cell r="E1273" t="str">
            <v>Chinook salmon</v>
          </cell>
          <cell r="G1273">
            <v>72</v>
          </cell>
          <cell r="AA1273">
            <v>38</v>
          </cell>
        </row>
        <row r="1274">
          <cell r="E1274" t="str">
            <v>Chinook salmon</v>
          </cell>
          <cell r="G1274">
            <v>70</v>
          </cell>
          <cell r="AA1274">
            <v>38</v>
          </cell>
        </row>
        <row r="1275">
          <cell r="E1275" t="str">
            <v>Chinook salmon</v>
          </cell>
          <cell r="G1275">
            <v>62</v>
          </cell>
          <cell r="AA1275">
            <v>38</v>
          </cell>
        </row>
        <row r="1276">
          <cell r="E1276" t="str">
            <v>Chinook salmon</v>
          </cell>
          <cell r="G1276">
            <v>66</v>
          </cell>
          <cell r="AA1276">
            <v>38</v>
          </cell>
        </row>
        <row r="1277">
          <cell r="E1277" t="str">
            <v>Chinook salmon</v>
          </cell>
          <cell r="G1277">
            <v>67</v>
          </cell>
          <cell r="AA1277">
            <v>38</v>
          </cell>
        </row>
        <row r="1278">
          <cell r="E1278" t="str">
            <v>Chinook salmon</v>
          </cell>
          <cell r="G1278">
            <v>54</v>
          </cell>
          <cell r="H1278" t="str">
            <v>AD</v>
          </cell>
          <cell r="AA1278">
            <v>38</v>
          </cell>
        </row>
        <row r="1279">
          <cell r="E1279" t="str">
            <v>Chinook salmon</v>
          </cell>
          <cell r="G1279">
            <v>65</v>
          </cell>
          <cell r="AA1279">
            <v>38</v>
          </cell>
        </row>
        <row r="1280">
          <cell r="E1280" t="str">
            <v>Chinook salmon</v>
          </cell>
          <cell r="G1280">
            <v>69</v>
          </cell>
          <cell r="AA1280">
            <v>38</v>
          </cell>
        </row>
        <row r="1281">
          <cell r="E1281" t="str">
            <v>Chinook salmon</v>
          </cell>
          <cell r="G1281">
            <v>60</v>
          </cell>
          <cell r="AA1281">
            <v>38</v>
          </cell>
        </row>
        <row r="1282">
          <cell r="E1282" t="str">
            <v>Chinook salmon</v>
          </cell>
          <cell r="G1282">
            <v>63</v>
          </cell>
          <cell r="AA1282">
            <v>38</v>
          </cell>
        </row>
        <row r="1283">
          <cell r="E1283" t="str">
            <v>Chinook salmon</v>
          </cell>
          <cell r="G1283">
            <v>70</v>
          </cell>
          <cell r="AA1283">
            <v>38</v>
          </cell>
        </row>
        <row r="1284">
          <cell r="E1284" t="str">
            <v>Chinook salmon</v>
          </cell>
          <cell r="G1284">
            <v>62</v>
          </cell>
          <cell r="AA1284">
            <v>38</v>
          </cell>
        </row>
        <row r="1285">
          <cell r="E1285" t="str">
            <v>Chinook salmon</v>
          </cell>
          <cell r="G1285">
            <v>63</v>
          </cell>
          <cell r="AA1285">
            <v>38</v>
          </cell>
        </row>
        <row r="1286">
          <cell r="E1286" t="str">
            <v>Chinook salmon</v>
          </cell>
          <cell r="G1286">
            <v>73</v>
          </cell>
          <cell r="AA1286">
            <v>38</v>
          </cell>
        </row>
        <row r="1287">
          <cell r="E1287" t="str">
            <v>Chinook salmon</v>
          </cell>
          <cell r="G1287">
            <v>49</v>
          </cell>
          <cell r="AA1287">
            <v>38</v>
          </cell>
        </row>
        <row r="1288">
          <cell r="E1288" t="str">
            <v>Chinook salmon</v>
          </cell>
          <cell r="G1288">
            <v>63</v>
          </cell>
          <cell r="H1288" t="str">
            <v>AD</v>
          </cell>
          <cell r="AA1288">
            <v>38</v>
          </cell>
        </row>
        <row r="1289">
          <cell r="E1289" t="str">
            <v>Chinook salmon</v>
          </cell>
          <cell r="G1289">
            <v>56</v>
          </cell>
          <cell r="H1289" t="str">
            <v>AD</v>
          </cell>
          <cell r="AA1289">
            <v>38</v>
          </cell>
        </row>
        <row r="1290">
          <cell r="E1290" t="str">
            <v>Chinook salmon</v>
          </cell>
          <cell r="G1290">
            <v>41</v>
          </cell>
          <cell r="H1290" t="str">
            <v>AD</v>
          </cell>
          <cell r="AA1290">
            <v>38</v>
          </cell>
        </row>
        <row r="1291">
          <cell r="E1291" t="str">
            <v>Chinook salmon</v>
          </cell>
          <cell r="G1291">
            <v>51</v>
          </cell>
          <cell r="AA1291">
            <v>38</v>
          </cell>
        </row>
        <row r="1292">
          <cell r="E1292" t="str">
            <v>Chinook salmon</v>
          </cell>
          <cell r="G1292">
            <v>49</v>
          </cell>
          <cell r="AA1292">
            <v>38</v>
          </cell>
        </row>
        <row r="1293">
          <cell r="E1293" t="str">
            <v>Chinook salmon</v>
          </cell>
          <cell r="G1293">
            <v>55</v>
          </cell>
          <cell r="AA1293">
            <v>38</v>
          </cell>
        </row>
        <row r="1294">
          <cell r="E1294" t="str">
            <v>Chinook salmon</v>
          </cell>
          <cell r="G1294">
            <v>47</v>
          </cell>
          <cell r="AA1294">
            <v>38</v>
          </cell>
        </row>
        <row r="1295">
          <cell r="E1295" t="str">
            <v>Chinook salmon</v>
          </cell>
          <cell r="G1295">
            <v>50</v>
          </cell>
          <cell r="AA1295">
            <v>38</v>
          </cell>
        </row>
        <row r="1296">
          <cell r="E1296" t="str">
            <v>Chinook salmon</v>
          </cell>
          <cell r="G1296">
            <v>47</v>
          </cell>
          <cell r="AA1296">
            <v>38</v>
          </cell>
        </row>
        <row r="1297">
          <cell r="E1297" t="str">
            <v>Chinook salmon</v>
          </cell>
          <cell r="G1297">
            <v>54</v>
          </cell>
          <cell r="AA1297">
            <v>38</v>
          </cell>
        </row>
        <row r="1298">
          <cell r="E1298" t="str">
            <v>Chinook salmon</v>
          </cell>
          <cell r="G1298">
            <v>46</v>
          </cell>
          <cell r="AA1298">
            <v>38</v>
          </cell>
        </row>
        <row r="1299">
          <cell r="E1299" t="str">
            <v>Chinook salmon</v>
          </cell>
          <cell r="G1299">
            <v>53</v>
          </cell>
          <cell r="H1299" t="str">
            <v>AD</v>
          </cell>
          <cell r="AA1299">
            <v>38</v>
          </cell>
        </row>
        <row r="1300">
          <cell r="E1300" t="str">
            <v>Chinook salmon</v>
          </cell>
          <cell r="G1300">
            <v>53</v>
          </cell>
          <cell r="AA1300">
            <v>38</v>
          </cell>
        </row>
        <row r="1301">
          <cell r="E1301" t="str">
            <v>Chinook salmon</v>
          </cell>
          <cell r="G1301">
            <v>56</v>
          </cell>
          <cell r="AA1301">
            <v>38</v>
          </cell>
        </row>
        <row r="1302">
          <cell r="E1302" t="str">
            <v>Chinook salmon</v>
          </cell>
          <cell r="G1302">
            <v>53</v>
          </cell>
          <cell r="AA1302">
            <v>38</v>
          </cell>
        </row>
        <row r="1303">
          <cell r="E1303" t="str">
            <v>Chinook salmon</v>
          </cell>
          <cell r="G1303">
            <v>50</v>
          </cell>
          <cell r="H1303" t="str">
            <v>AD</v>
          </cell>
          <cell r="AA1303">
            <v>38</v>
          </cell>
        </row>
        <row r="1304">
          <cell r="E1304" t="str">
            <v>Chinook salmon</v>
          </cell>
          <cell r="G1304">
            <v>49</v>
          </cell>
          <cell r="AA1304">
            <v>38</v>
          </cell>
        </row>
        <row r="1305">
          <cell r="E1305" t="str">
            <v>Chinook salmon</v>
          </cell>
          <cell r="G1305">
            <v>54</v>
          </cell>
          <cell r="H1305" t="str">
            <v>AD</v>
          </cell>
          <cell r="AA1305">
            <v>38</v>
          </cell>
        </row>
        <row r="1306">
          <cell r="E1306" t="str">
            <v>Chinook salmon</v>
          </cell>
          <cell r="G1306">
            <v>45</v>
          </cell>
          <cell r="H1306" t="str">
            <v>AD</v>
          </cell>
          <cell r="AA1306">
            <v>38</v>
          </cell>
        </row>
        <row r="1307">
          <cell r="E1307" t="str">
            <v>Chinook salmon</v>
          </cell>
          <cell r="G1307">
            <v>53</v>
          </cell>
          <cell r="AA1307">
            <v>38</v>
          </cell>
        </row>
        <row r="1308">
          <cell r="E1308" t="str">
            <v>Chinook salmon</v>
          </cell>
          <cell r="G1308">
            <v>55</v>
          </cell>
          <cell r="H1308" t="str">
            <v>AD</v>
          </cell>
          <cell r="AA1308">
            <v>38</v>
          </cell>
        </row>
        <row r="1309">
          <cell r="E1309" t="str">
            <v>Chinook salmon</v>
          </cell>
          <cell r="G1309">
            <v>49</v>
          </cell>
          <cell r="AA1309">
            <v>38</v>
          </cell>
        </row>
        <row r="1310">
          <cell r="E1310" t="str">
            <v>Chinook salmon</v>
          </cell>
          <cell r="G1310">
            <v>54</v>
          </cell>
          <cell r="AA1310">
            <v>38</v>
          </cell>
        </row>
        <row r="1311">
          <cell r="E1311" t="str">
            <v>Chinook salmon</v>
          </cell>
          <cell r="G1311">
            <v>52</v>
          </cell>
          <cell r="AA1311">
            <v>38</v>
          </cell>
        </row>
        <row r="1312">
          <cell r="E1312" t="str">
            <v>Chinook salmon</v>
          </cell>
          <cell r="G1312">
            <v>44</v>
          </cell>
          <cell r="AA1312">
            <v>38</v>
          </cell>
        </row>
        <row r="1313">
          <cell r="E1313" t="str">
            <v>Chinook salmon</v>
          </cell>
          <cell r="G1313">
            <v>65</v>
          </cell>
          <cell r="H1313" t="str">
            <v>AD</v>
          </cell>
          <cell r="AA1313">
            <v>38</v>
          </cell>
        </row>
        <row r="1314">
          <cell r="E1314" t="str">
            <v>Chinook salmon</v>
          </cell>
          <cell r="G1314">
            <v>68</v>
          </cell>
          <cell r="H1314" t="str">
            <v>AD</v>
          </cell>
          <cell r="AA1314">
            <v>38</v>
          </cell>
        </row>
        <row r="1315">
          <cell r="E1315" t="str">
            <v>Chinook salmon</v>
          </cell>
          <cell r="G1315">
            <v>60</v>
          </cell>
          <cell r="AA1315">
            <v>38</v>
          </cell>
        </row>
        <row r="1316">
          <cell r="E1316" t="str">
            <v>Chinook salmon</v>
          </cell>
          <cell r="G1316">
            <v>73</v>
          </cell>
          <cell r="AA1316">
            <v>38</v>
          </cell>
        </row>
        <row r="1317">
          <cell r="E1317" t="str">
            <v>Chinook salmon</v>
          </cell>
          <cell r="G1317">
            <v>62</v>
          </cell>
          <cell r="AA1317">
            <v>38</v>
          </cell>
        </row>
        <row r="1318">
          <cell r="E1318" t="str">
            <v>Chinook salmon</v>
          </cell>
          <cell r="G1318">
            <v>64</v>
          </cell>
          <cell r="H1318" t="str">
            <v>AD</v>
          </cell>
          <cell r="AA1318">
            <v>38</v>
          </cell>
        </row>
        <row r="1319">
          <cell r="E1319" t="str">
            <v>Chinook salmon</v>
          </cell>
          <cell r="G1319">
            <v>67</v>
          </cell>
          <cell r="AA1319">
            <v>38</v>
          </cell>
        </row>
        <row r="1320">
          <cell r="E1320" t="str">
            <v>Chinook salmon</v>
          </cell>
          <cell r="G1320">
            <v>69</v>
          </cell>
          <cell r="AA1320">
            <v>38</v>
          </cell>
        </row>
        <row r="1321">
          <cell r="E1321" t="str">
            <v>Chinook salmon</v>
          </cell>
          <cell r="G1321">
            <v>54</v>
          </cell>
          <cell r="AA1321">
            <v>38</v>
          </cell>
        </row>
        <row r="1322">
          <cell r="E1322" t="str">
            <v>Chinook salmon</v>
          </cell>
          <cell r="G1322">
            <v>67</v>
          </cell>
          <cell r="H1322" t="str">
            <v>AD</v>
          </cell>
          <cell r="AA1322">
            <v>38</v>
          </cell>
        </row>
        <row r="1323">
          <cell r="E1323" t="str">
            <v>Chinook salmon</v>
          </cell>
          <cell r="G1323">
            <v>66</v>
          </cell>
          <cell r="AA1323">
            <v>38</v>
          </cell>
        </row>
        <row r="1324">
          <cell r="E1324" t="str">
            <v>Chinook salmon</v>
          </cell>
          <cell r="G1324">
            <v>64</v>
          </cell>
          <cell r="AA1324">
            <v>38</v>
          </cell>
        </row>
        <row r="1325">
          <cell r="E1325" t="str">
            <v>Chinook salmon</v>
          </cell>
          <cell r="G1325">
            <v>71</v>
          </cell>
          <cell r="AA1325">
            <v>38</v>
          </cell>
        </row>
        <row r="1326">
          <cell r="E1326" t="str">
            <v>Chinook salmon</v>
          </cell>
          <cell r="G1326">
            <v>69</v>
          </cell>
          <cell r="AA1326">
            <v>38</v>
          </cell>
        </row>
        <row r="1327">
          <cell r="E1327" t="str">
            <v>Chinook salmon</v>
          </cell>
          <cell r="G1327">
            <v>69</v>
          </cell>
          <cell r="AA1327">
            <v>38</v>
          </cell>
        </row>
        <row r="1328">
          <cell r="E1328" t="str">
            <v>Chinook salmon</v>
          </cell>
          <cell r="G1328">
            <v>75</v>
          </cell>
          <cell r="H1328" t="str">
            <v>AD</v>
          </cell>
          <cell r="AA1328">
            <v>38</v>
          </cell>
        </row>
        <row r="1329">
          <cell r="E1329" t="str">
            <v>Chinook salmon</v>
          </cell>
          <cell r="G1329">
            <v>55</v>
          </cell>
          <cell r="AA1329">
            <v>38</v>
          </cell>
        </row>
        <row r="1330">
          <cell r="E1330" t="str">
            <v>Chinook salmon</v>
          </cell>
          <cell r="G1330">
            <v>70</v>
          </cell>
          <cell r="AA1330">
            <v>38</v>
          </cell>
        </row>
        <row r="1331">
          <cell r="E1331" t="str">
            <v>Chinook salmon</v>
          </cell>
          <cell r="G1331">
            <v>83</v>
          </cell>
          <cell r="AA1331">
            <v>38</v>
          </cell>
        </row>
        <row r="1332">
          <cell r="E1332" t="str">
            <v>Chinook salmon</v>
          </cell>
          <cell r="G1332">
            <v>60</v>
          </cell>
          <cell r="AA1332">
            <v>38</v>
          </cell>
        </row>
        <row r="1333">
          <cell r="E1333" t="str">
            <v>Chinook salmon</v>
          </cell>
          <cell r="G1333">
            <v>61</v>
          </cell>
          <cell r="AA1333">
            <v>38</v>
          </cell>
        </row>
        <row r="1334">
          <cell r="E1334" t="str">
            <v>Chinook salmon</v>
          </cell>
          <cell r="G1334">
            <v>56</v>
          </cell>
          <cell r="AA1334">
            <v>38</v>
          </cell>
        </row>
        <row r="1335">
          <cell r="E1335" t="str">
            <v>Chinook salmon</v>
          </cell>
          <cell r="G1335">
            <v>67</v>
          </cell>
          <cell r="AA1335">
            <v>38</v>
          </cell>
        </row>
        <row r="1336">
          <cell r="E1336" t="str">
            <v>Chinook salmon</v>
          </cell>
          <cell r="G1336">
            <v>64</v>
          </cell>
          <cell r="AA1336">
            <v>38</v>
          </cell>
        </row>
        <row r="1337">
          <cell r="E1337" t="str">
            <v>Chinook salmon</v>
          </cell>
          <cell r="G1337">
            <v>68</v>
          </cell>
          <cell r="AA1337">
            <v>38</v>
          </cell>
        </row>
        <row r="1338">
          <cell r="E1338" t="str">
            <v>Chinook salmon</v>
          </cell>
          <cell r="G1338">
            <v>74</v>
          </cell>
          <cell r="H1338" t="str">
            <v>AD</v>
          </cell>
          <cell r="AA1338">
            <v>38</v>
          </cell>
        </row>
        <row r="1339">
          <cell r="E1339" t="str">
            <v>Chinook salmon</v>
          </cell>
          <cell r="G1339">
            <v>58</v>
          </cell>
          <cell r="AA1339">
            <v>38</v>
          </cell>
        </row>
        <row r="1340">
          <cell r="E1340" t="str">
            <v>Chinook salmon</v>
          </cell>
          <cell r="G1340">
            <v>63</v>
          </cell>
          <cell r="AA1340">
            <v>38</v>
          </cell>
        </row>
        <row r="1341">
          <cell r="E1341" t="str">
            <v>Chinook salmon</v>
          </cell>
          <cell r="G1341">
            <v>71</v>
          </cell>
          <cell r="AA1341">
            <v>38</v>
          </cell>
        </row>
        <row r="1342">
          <cell r="E1342" t="str">
            <v>Chinook salmon</v>
          </cell>
          <cell r="G1342">
            <v>58</v>
          </cell>
          <cell r="AA1342">
            <v>38</v>
          </cell>
        </row>
        <row r="1343">
          <cell r="E1343" t="str">
            <v>Chinook salmon</v>
          </cell>
          <cell r="G1343">
            <v>56</v>
          </cell>
          <cell r="AA1343">
            <v>38</v>
          </cell>
        </row>
        <row r="1344">
          <cell r="E1344" t="str">
            <v>Chinook salmon</v>
          </cell>
          <cell r="G1344">
            <v>55</v>
          </cell>
          <cell r="H1344" t="str">
            <v>AD</v>
          </cell>
          <cell r="AA1344">
            <v>38</v>
          </cell>
        </row>
        <row r="1345">
          <cell r="E1345" t="str">
            <v>Chinook salmon</v>
          </cell>
          <cell r="G1345">
            <v>69</v>
          </cell>
          <cell r="AA1345">
            <v>38</v>
          </cell>
        </row>
        <row r="1346">
          <cell r="E1346" t="str">
            <v>Chinook salmon</v>
          </cell>
          <cell r="G1346">
            <v>56</v>
          </cell>
          <cell r="AA1346">
            <v>38</v>
          </cell>
        </row>
        <row r="1347">
          <cell r="E1347" t="str">
            <v>Chinook salmon</v>
          </cell>
          <cell r="G1347">
            <v>54</v>
          </cell>
          <cell r="AA1347">
            <v>38</v>
          </cell>
        </row>
        <row r="1348">
          <cell r="E1348" t="str">
            <v>Chinook salmon</v>
          </cell>
          <cell r="G1348">
            <v>69</v>
          </cell>
          <cell r="AA1348">
            <v>38</v>
          </cell>
        </row>
        <row r="1349">
          <cell r="E1349" t="str">
            <v>Chinook salmon</v>
          </cell>
          <cell r="G1349">
            <v>54</v>
          </cell>
          <cell r="AA1349">
            <v>38</v>
          </cell>
        </row>
        <row r="1350">
          <cell r="E1350" t="str">
            <v>Chinook salmon</v>
          </cell>
          <cell r="G1350">
            <v>62</v>
          </cell>
          <cell r="AA1350">
            <v>38</v>
          </cell>
        </row>
        <row r="1351">
          <cell r="E1351" t="str">
            <v>Chinook salmon</v>
          </cell>
          <cell r="G1351">
            <v>78</v>
          </cell>
          <cell r="AA1351">
            <v>38</v>
          </cell>
        </row>
        <row r="1352">
          <cell r="E1352" t="str">
            <v>Chinook salmon</v>
          </cell>
          <cell r="G1352">
            <v>70</v>
          </cell>
          <cell r="H1352" t="str">
            <v>AD</v>
          </cell>
          <cell r="AA1352">
            <v>38</v>
          </cell>
        </row>
        <row r="1353">
          <cell r="E1353" t="str">
            <v>Chinook salmon</v>
          </cell>
          <cell r="G1353">
            <v>64</v>
          </cell>
          <cell r="AA1353">
            <v>38</v>
          </cell>
        </row>
        <row r="1354">
          <cell r="E1354" t="str">
            <v>Chinook salmon</v>
          </cell>
          <cell r="G1354">
            <v>71</v>
          </cell>
          <cell r="AA1354">
            <v>38</v>
          </cell>
        </row>
        <row r="1355">
          <cell r="E1355" t="str">
            <v>Chinook salmon</v>
          </cell>
          <cell r="G1355">
            <v>59</v>
          </cell>
          <cell r="AA1355">
            <v>38</v>
          </cell>
        </row>
        <row r="1356">
          <cell r="E1356" t="str">
            <v>Chinook salmon</v>
          </cell>
          <cell r="G1356">
            <v>67</v>
          </cell>
          <cell r="AA1356">
            <v>38</v>
          </cell>
        </row>
        <row r="1357">
          <cell r="E1357" t="str">
            <v>Chinook salmon</v>
          </cell>
          <cell r="G1357">
            <v>63</v>
          </cell>
          <cell r="AA1357">
            <v>38</v>
          </cell>
        </row>
        <row r="1358">
          <cell r="E1358" t="str">
            <v>Chinook salmon</v>
          </cell>
          <cell r="G1358">
            <v>63</v>
          </cell>
          <cell r="AA1358">
            <v>38</v>
          </cell>
        </row>
        <row r="1359">
          <cell r="E1359" t="str">
            <v>Chinook salmon</v>
          </cell>
          <cell r="G1359">
            <v>63</v>
          </cell>
          <cell r="AA1359">
            <v>38</v>
          </cell>
        </row>
        <row r="1360">
          <cell r="E1360" t="str">
            <v>Chinook salmon</v>
          </cell>
          <cell r="G1360">
            <v>59</v>
          </cell>
          <cell r="H1360" t="str">
            <v>AD</v>
          </cell>
          <cell r="AA1360">
            <v>38</v>
          </cell>
        </row>
        <row r="1361">
          <cell r="E1361" t="str">
            <v>Chinook salmon</v>
          </cell>
          <cell r="G1361">
            <v>59</v>
          </cell>
          <cell r="AA1361">
            <v>38</v>
          </cell>
        </row>
        <row r="1362">
          <cell r="E1362" t="str">
            <v>Chinook salmon</v>
          </cell>
          <cell r="G1362">
            <v>64</v>
          </cell>
          <cell r="AA1362">
            <v>38</v>
          </cell>
        </row>
        <row r="1363">
          <cell r="E1363" t="str">
            <v>Chinook salmon</v>
          </cell>
          <cell r="G1363">
            <v>69</v>
          </cell>
          <cell r="AA1363">
            <v>38</v>
          </cell>
        </row>
        <row r="1364">
          <cell r="E1364" t="str">
            <v>Chinook salmon</v>
          </cell>
          <cell r="G1364">
            <v>72</v>
          </cell>
          <cell r="AA1364">
            <v>38</v>
          </cell>
        </row>
        <row r="1365">
          <cell r="E1365" t="str">
            <v>Chinook salmon</v>
          </cell>
          <cell r="G1365">
            <v>53</v>
          </cell>
          <cell r="AA1365">
            <v>38</v>
          </cell>
        </row>
        <row r="1366">
          <cell r="E1366" t="str">
            <v>Chinook salmon</v>
          </cell>
          <cell r="G1366">
            <v>68</v>
          </cell>
          <cell r="H1366" t="str">
            <v>AD</v>
          </cell>
          <cell r="AA1366">
            <v>38</v>
          </cell>
        </row>
        <row r="1367">
          <cell r="E1367" t="str">
            <v>Chinook salmon</v>
          </cell>
          <cell r="G1367">
            <v>79</v>
          </cell>
          <cell r="AA1367">
            <v>38</v>
          </cell>
        </row>
        <row r="1368">
          <cell r="E1368" t="str">
            <v>Chinook salmon</v>
          </cell>
          <cell r="G1368">
            <v>67</v>
          </cell>
          <cell r="H1368" t="str">
            <v>AD</v>
          </cell>
          <cell r="AA1368">
            <v>38</v>
          </cell>
        </row>
        <row r="1369">
          <cell r="E1369" t="str">
            <v>Chinook salmon</v>
          </cell>
          <cell r="G1369">
            <v>63</v>
          </cell>
          <cell r="AA1369">
            <v>38</v>
          </cell>
        </row>
        <row r="1370">
          <cell r="E1370" t="str">
            <v>Chinook salmon</v>
          </cell>
          <cell r="G1370">
            <v>60</v>
          </cell>
          <cell r="AA1370">
            <v>38</v>
          </cell>
        </row>
        <row r="1371">
          <cell r="E1371" t="str">
            <v>Chinook salmon</v>
          </cell>
          <cell r="G1371">
            <v>62</v>
          </cell>
          <cell r="AA1371">
            <v>38</v>
          </cell>
        </row>
        <row r="1372">
          <cell r="E1372" t="str">
            <v>Chinook salmon</v>
          </cell>
          <cell r="G1372">
            <v>77</v>
          </cell>
          <cell r="AA1372">
            <v>38</v>
          </cell>
        </row>
        <row r="1373">
          <cell r="E1373" t="str">
            <v>Chinook salmon</v>
          </cell>
          <cell r="G1373">
            <v>68</v>
          </cell>
          <cell r="AA1373">
            <v>38</v>
          </cell>
        </row>
        <row r="1374">
          <cell r="E1374" t="str">
            <v>Chinook salmon</v>
          </cell>
          <cell r="G1374">
            <v>60</v>
          </cell>
          <cell r="AA1374">
            <v>38</v>
          </cell>
        </row>
        <row r="1375">
          <cell r="E1375" t="str">
            <v>Chinook salmon</v>
          </cell>
          <cell r="G1375">
            <v>54</v>
          </cell>
          <cell r="AA1375">
            <v>38</v>
          </cell>
        </row>
        <row r="1376">
          <cell r="E1376" t="str">
            <v>Chinook salmon</v>
          </cell>
          <cell r="G1376">
            <v>56</v>
          </cell>
          <cell r="AA1376">
            <v>38</v>
          </cell>
        </row>
        <row r="1377">
          <cell r="E1377" t="str">
            <v>Chinook salmon</v>
          </cell>
          <cell r="G1377">
            <v>68</v>
          </cell>
          <cell r="AA1377">
            <v>38</v>
          </cell>
        </row>
        <row r="1378">
          <cell r="E1378" t="str">
            <v>Chinook salmon</v>
          </cell>
          <cell r="G1378">
            <v>69</v>
          </cell>
          <cell r="AA1378">
            <v>38</v>
          </cell>
        </row>
        <row r="1379">
          <cell r="E1379" t="str">
            <v>Chinook salmon</v>
          </cell>
          <cell r="G1379">
            <v>68</v>
          </cell>
          <cell r="AA1379">
            <v>38</v>
          </cell>
        </row>
        <row r="1380">
          <cell r="E1380" t="str">
            <v>Chinook salmon</v>
          </cell>
          <cell r="G1380">
            <v>48</v>
          </cell>
          <cell r="AA1380">
            <v>39</v>
          </cell>
        </row>
        <row r="1381">
          <cell r="E1381" t="str">
            <v>Chinook salmon</v>
          </cell>
          <cell r="G1381">
            <v>50</v>
          </cell>
          <cell r="AA1381">
            <v>39</v>
          </cell>
        </row>
        <row r="1382">
          <cell r="E1382" t="str">
            <v>Chinook salmon</v>
          </cell>
          <cell r="G1382">
            <v>51</v>
          </cell>
          <cell r="AA1382">
            <v>39</v>
          </cell>
        </row>
        <row r="1383">
          <cell r="E1383" t="str">
            <v>Chinook salmon</v>
          </cell>
          <cell r="G1383">
            <v>43</v>
          </cell>
          <cell r="AA1383">
            <v>39</v>
          </cell>
        </row>
        <row r="1384">
          <cell r="E1384" t="str">
            <v>Chinook salmon</v>
          </cell>
          <cell r="G1384">
            <v>51</v>
          </cell>
          <cell r="AA1384">
            <v>39</v>
          </cell>
        </row>
        <row r="1385">
          <cell r="E1385" t="str">
            <v>Chinook salmon</v>
          </cell>
          <cell r="G1385">
            <v>46</v>
          </cell>
          <cell r="AA1385">
            <v>39</v>
          </cell>
        </row>
        <row r="1386">
          <cell r="E1386" t="str">
            <v>Chinook salmon</v>
          </cell>
          <cell r="G1386">
            <v>55</v>
          </cell>
          <cell r="AA1386">
            <v>39</v>
          </cell>
        </row>
        <row r="1387">
          <cell r="E1387" t="str">
            <v>Chinook salmon</v>
          </cell>
          <cell r="G1387">
            <v>55</v>
          </cell>
          <cell r="AA1387">
            <v>39</v>
          </cell>
        </row>
        <row r="1388">
          <cell r="E1388" t="str">
            <v>Chinook salmon</v>
          </cell>
          <cell r="G1388">
            <v>48</v>
          </cell>
          <cell r="AA1388">
            <v>39</v>
          </cell>
        </row>
        <row r="1389">
          <cell r="E1389" t="str">
            <v>Chinook salmon</v>
          </cell>
          <cell r="G1389">
            <v>58</v>
          </cell>
          <cell r="AA1389">
            <v>39</v>
          </cell>
        </row>
        <row r="1390">
          <cell r="E1390" t="str">
            <v>Chinook salmon</v>
          </cell>
          <cell r="G1390">
            <v>50</v>
          </cell>
          <cell r="AA1390">
            <v>39</v>
          </cell>
        </row>
        <row r="1391">
          <cell r="E1391" t="str">
            <v>Chinook salmon</v>
          </cell>
          <cell r="G1391">
            <v>51</v>
          </cell>
          <cell r="AA1391">
            <v>39</v>
          </cell>
        </row>
        <row r="1392">
          <cell r="E1392" t="str">
            <v>Chinook salmon</v>
          </cell>
          <cell r="G1392">
            <v>52</v>
          </cell>
          <cell r="AA1392">
            <v>39</v>
          </cell>
        </row>
        <row r="1393">
          <cell r="E1393" t="str">
            <v>Chinook salmon</v>
          </cell>
          <cell r="G1393">
            <v>49</v>
          </cell>
          <cell r="H1393" t="str">
            <v>AD</v>
          </cell>
          <cell r="AA1393">
            <v>39</v>
          </cell>
        </row>
        <row r="1394">
          <cell r="E1394" t="str">
            <v>Chinook salmon</v>
          </cell>
          <cell r="G1394">
            <v>44</v>
          </cell>
          <cell r="H1394" t="str">
            <v>AD</v>
          </cell>
          <cell r="AA1394">
            <v>39</v>
          </cell>
        </row>
        <row r="1395">
          <cell r="E1395" t="str">
            <v>Chinook salmon</v>
          </cell>
          <cell r="G1395">
            <v>64</v>
          </cell>
          <cell r="AA1395">
            <v>39</v>
          </cell>
        </row>
        <row r="1396">
          <cell r="E1396" t="str">
            <v>Chinook salmon</v>
          </cell>
          <cell r="G1396">
            <v>54</v>
          </cell>
          <cell r="AA1396">
            <v>39</v>
          </cell>
        </row>
        <row r="1397">
          <cell r="E1397" t="str">
            <v>Chinook salmon</v>
          </cell>
          <cell r="G1397">
            <v>51</v>
          </cell>
          <cell r="AA1397">
            <v>39</v>
          </cell>
        </row>
        <row r="1398">
          <cell r="E1398" t="str">
            <v>Chinook salmon</v>
          </cell>
          <cell r="G1398">
            <v>51</v>
          </cell>
          <cell r="AA1398">
            <v>39</v>
          </cell>
        </row>
        <row r="1399">
          <cell r="E1399" t="str">
            <v>Chinook salmon</v>
          </cell>
          <cell r="G1399">
            <v>48</v>
          </cell>
          <cell r="AA1399">
            <v>39</v>
          </cell>
        </row>
        <row r="1400">
          <cell r="E1400" t="str">
            <v>Chinook salmon</v>
          </cell>
          <cell r="G1400">
            <v>44</v>
          </cell>
          <cell r="AA1400">
            <v>39</v>
          </cell>
        </row>
        <row r="1401">
          <cell r="E1401" t="str">
            <v>Chinook salmon</v>
          </cell>
          <cell r="G1401">
            <v>50</v>
          </cell>
          <cell r="H1401" t="str">
            <v>AD</v>
          </cell>
          <cell r="AA1401">
            <v>39</v>
          </cell>
        </row>
        <row r="1402">
          <cell r="E1402" t="str">
            <v>Chinook salmon</v>
          </cell>
          <cell r="G1402">
            <v>49</v>
          </cell>
          <cell r="AA1402">
            <v>39</v>
          </cell>
        </row>
        <row r="1403">
          <cell r="E1403" t="str">
            <v>Chinook salmon</v>
          </cell>
          <cell r="G1403">
            <v>48</v>
          </cell>
          <cell r="H1403" t="str">
            <v>AD</v>
          </cell>
          <cell r="AA1403">
            <v>39</v>
          </cell>
        </row>
        <row r="1404">
          <cell r="E1404" t="str">
            <v>Chinook salmon</v>
          </cell>
          <cell r="G1404">
            <v>52</v>
          </cell>
          <cell r="AA1404">
            <v>39</v>
          </cell>
        </row>
        <row r="1405">
          <cell r="E1405" t="str">
            <v>Chinook salmon</v>
          </cell>
          <cell r="G1405">
            <v>53</v>
          </cell>
          <cell r="AA1405">
            <v>39</v>
          </cell>
        </row>
        <row r="1406">
          <cell r="E1406" t="str">
            <v>Chinook salmon</v>
          </cell>
          <cell r="G1406">
            <v>50</v>
          </cell>
          <cell r="AA1406">
            <v>39</v>
          </cell>
        </row>
        <row r="1407">
          <cell r="E1407" t="str">
            <v>Chinook salmon</v>
          </cell>
          <cell r="G1407">
            <v>56</v>
          </cell>
          <cell r="H1407" t="str">
            <v>AD</v>
          </cell>
          <cell r="AA1407">
            <v>39</v>
          </cell>
        </row>
        <row r="1408">
          <cell r="E1408" t="str">
            <v>Chinook salmon</v>
          </cell>
          <cell r="G1408">
            <v>52</v>
          </cell>
          <cell r="AA1408">
            <v>39</v>
          </cell>
        </row>
        <row r="1409">
          <cell r="E1409" t="str">
            <v>Chinook salmon</v>
          </cell>
          <cell r="G1409">
            <v>47</v>
          </cell>
          <cell r="AA1409">
            <v>39</v>
          </cell>
        </row>
        <row r="1410">
          <cell r="E1410" t="str">
            <v>Chinook salmon</v>
          </cell>
          <cell r="G1410">
            <v>73</v>
          </cell>
          <cell r="AA1410">
            <v>39</v>
          </cell>
        </row>
        <row r="1411">
          <cell r="E1411" t="str">
            <v>Chinook salmon</v>
          </cell>
          <cell r="G1411">
            <v>74</v>
          </cell>
          <cell r="AA1411">
            <v>39</v>
          </cell>
        </row>
        <row r="1412">
          <cell r="E1412" t="str">
            <v>Chinook salmon</v>
          </cell>
          <cell r="G1412">
            <v>73</v>
          </cell>
          <cell r="AA1412">
            <v>39</v>
          </cell>
        </row>
        <row r="1413">
          <cell r="E1413" t="str">
            <v>Chinook salmon</v>
          </cell>
          <cell r="G1413">
            <v>76</v>
          </cell>
          <cell r="AA1413">
            <v>39</v>
          </cell>
        </row>
        <row r="1414">
          <cell r="E1414" t="str">
            <v>Chinook salmon</v>
          </cell>
          <cell r="G1414">
            <v>55</v>
          </cell>
          <cell r="AA1414">
            <v>39</v>
          </cell>
        </row>
        <row r="1415">
          <cell r="E1415" t="str">
            <v>Chinook salmon</v>
          </cell>
          <cell r="G1415">
            <v>66</v>
          </cell>
          <cell r="AA1415">
            <v>39</v>
          </cell>
        </row>
        <row r="1416">
          <cell r="E1416" t="str">
            <v>Chinook salmon</v>
          </cell>
          <cell r="G1416">
            <v>71</v>
          </cell>
          <cell r="AA1416">
            <v>39</v>
          </cell>
        </row>
        <row r="1417">
          <cell r="E1417" t="str">
            <v>Chinook salmon</v>
          </cell>
          <cell r="G1417">
            <v>60</v>
          </cell>
          <cell r="AA1417">
            <v>39</v>
          </cell>
        </row>
        <row r="1418">
          <cell r="E1418" t="str">
            <v>Chinook salmon</v>
          </cell>
          <cell r="G1418">
            <v>65</v>
          </cell>
          <cell r="AA1418">
            <v>39</v>
          </cell>
        </row>
        <row r="1419">
          <cell r="E1419" t="str">
            <v>Chinook salmon</v>
          </cell>
          <cell r="G1419">
            <v>64</v>
          </cell>
          <cell r="AA1419">
            <v>39</v>
          </cell>
        </row>
        <row r="1420">
          <cell r="E1420" t="str">
            <v>Chinook salmon</v>
          </cell>
          <cell r="G1420">
            <v>65</v>
          </cell>
          <cell r="AA1420">
            <v>39</v>
          </cell>
        </row>
        <row r="1421">
          <cell r="E1421" t="str">
            <v>Chinook salmon</v>
          </cell>
          <cell r="G1421">
            <v>6</v>
          </cell>
          <cell r="AA1421">
            <v>39</v>
          </cell>
        </row>
        <row r="1422">
          <cell r="E1422" t="str">
            <v>Chinook salmon</v>
          </cell>
          <cell r="G1422">
            <v>69</v>
          </cell>
          <cell r="AA1422">
            <v>39</v>
          </cell>
        </row>
        <row r="1423">
          <cell r="E1423" t="str">
            <v>Chinook salmon</v>
          </cell>
          <cell r="G1423">
            <v>61</v>
          </cell>
          <cell r="AA1423">
            <v>39</v>
          </cell>
        </row>
        <row r="1424">
          <cell r="E1424" t="str">
            <v>Chinook salmon</v>
          </cell>
          <cell r="G1424">
            <v>63</v>
          </cell>
          <cell r="AA1424">
            <v>39</v>
          </cell>
        </row>
        <row r="1425">
          <cell r="E1425" t="str">
            <v>Chinook salmon</v>
          </cell>
          <cell r="G1425">
            <v>67</v>
          </cell>
          <cell r="AA1425">
            <v>39</v>
          </cell>
        </row>
        <row r="1426">
          <cell r="E1426" t="str">
            <v>Chinook salmon</v>
          </cell>
          <cell r="G1426">
            <v>60</v>
          </cell>
          <cell r="AA1426">
            <v>39</v>
          </cell>
        </row>
        <row r="1427">
          <cell r="E1427" t="str">
            <v>Chinook salmon</v>
          </cell>
          <cell r="G1427">
            <v>63</v>
          </cell>
          <cell r="AA1427">
            <v>39</v>
          </cell>
        </row>
        <row r="1428">
          <cell r="E1428" t="str">
            <v>Chinook salmon</v>
          </cell>
          <cell r="G1428">
            <v>64</v>
          </cell>
          <cell r="H1428" t="str">
            <v>AD</v>
          </cell>
          <cell r="AA1428">
            <v>39</v>
          </cell>
        </row>
        <row r="1429">
          <cell r="E1429" t="str">
            <v>Chinook salmon</v>
          </cell>
          <cell r="G1429">
            <v>73</v>
          </cell>
          <cell r="H1429" t="str">
            <v>AD</v>
          </cell>
          <cell r="AA1429">
            <v>39</v>
          </cell>
        </row>
        <row r="1430">
          <cell r="E1430" t="str">
            <v>Chinook salmon</v>
          </cell>
          <cell r="G1430">
            <v>64</v>
          </cell>
          <cell r="AA1430">
            <v>39</v>
          </cell>
        </row>
        <row r="1431">
          <cell r="E1431" t="str">
            <v>Chinook salmon</v>
          </cell>
          <cell r="G1431">
            <v>66</v>
          </cell>
          <cell r="H1431" t="str">
            <v>AD</v>
          </cell>
          <cell r="AA1431">
            <v>39</v>
          </cell>
        </row>
        <row r="1432">
          <cell r="E1432" t="str">
            <v>Chinook salmon</v>
          </cell>
          <cell r="G1432">
            <v>64</v>
          </cell>
          <cell r="H1432" t="str">
            <v>AD</v>
          </cell>
          <cell r="AA1432">
            <v>39</v>
          </cell>
        </row>
        <row r="1433">
          <cell r="E1433" t="str">
            <v>Chinook salmon</v>
          </cell>
          <cell r="G1433">
            <v>61</v>
          </cell>
          <cell r="H1433" t="str">
            <v>AD</v>
          </cell>
          <cell r="AA1433">
            <v>39</v>
          </cell>
        </row>
        <row r="1434">
          <cell r="E1434" t="str">
            <v>Chinook salmon</v>
          </cell>
          <cell r="G1434">
            <v>66</v>
          </cell>
          <cell r="H1434" t="str">
            <v>AD</v>
          </cell>
          <cell r="AA1434">
            <v>39</v>
          </cell>
        </row>
        <row r="1435">
          <cell r="E1435" t="str">
            <v>Chinook salmon</v>
          </cell>
          <cell r="G1435">
            <v>75</v>
          </cell>
          <cell r="AA1435">
            <v>39</v>
          </cell>
        </row>
        <row r="1436">
          <cell r="E1436" t="str">
            <v>Chinook salmon</v>
          </cell>
          <cell r="G1436">
            <v>71</v>
          </cell>
          <cell r="AA1436">
            <v>39</v>
          </cell>
        </row>
        <row r="1437">
          <cell r="E1437" t="str">
            <v>Chinook salmon</v>
          </cell>
          <cell r="G1437">
            <v>73</v>
          </cell>
          <cell r="AA1437">
            <v>39</v>
          </cell>
        </row>
        <row r="1438">
          <cell r="E1438" t="str">
            <v>Chinook salmon</v>
          </cell>
          <cell r="G1438">
            <v>60</v>
          </cell>
          <cell r="AA1438">
            <v>39</v>
          </cell>
        </row>
        <row r="1439">
          <cell r="E1439" t="str">
            <v>Chinook salmon</v>
          </cell>
          <cell r="G1439">
            <v>62</v>
          </cell>
          <cell r="AA1439">
            <v>39</v>
          </cell>
        </row>
        <row r="1440">
          <cell r="E1440" t="str">
            <v>Chinook salmon</v>
          </cell>
          <cell r="G1440">
            <v>68</v>
          </cell>
          <cell r="AA1440">
            <v>39</v>
          </cell>
        </row>
        <row r="1441">
          <cell r="E1441" t="str">
            <v>Chinook salmon</v>
          </cell>
          <cell r="G1441">
            <v>80</v>
          </cell>
          <cell r="AA1441">
            <v>39</v>
          </cell>
        </row>
        <row r="1442">
          <cell r="E1442" t="str">
            <v>Chinook salmon</v>
          </cell>
          <cell r="G1442">
            <v>65</v>
          </cell>
          <cell r="AA1442">
            <v>39</v>
          </cell>
        </row>
        <row r="1443">
          <cell r="E1443" t="str">
            <v>Chinook salmon</v>
          </cell>
          <cell r="G1443">
            <v>67</v>
          </cell>
          <cell r="AA1443">
            <v>39</v>
          </cell>
        </row>
        <row r="1444">
          <cell r="E1444" t="str">
            <v>Chinook salmon</v>
          </cell>
          <cell r="G1444">
            <v>80</v>
          </cell>
          <cell r="AA1444">
            <v>39</v>
          </cell>
        </row>
        <row r="1445">
          <cell r="E1445" t="str">
            <v>Chinook salmon</v>
          </cell>
          <cell r="G1445">
            <v>60</v>
          </cell>
          <cell r="AA1445">
            <v>39</v>
          </cell>
        </row>
        <row r="1446">
          <cell r="E1446" t="str">
            <v>Chinook salmon</v>
          </cell>
          <cell r="G1446">
            <v>65</v>
          </cell>
          <cell r="H1446" t="str">
            <v>AD</v>
          </cell>
          <cell r="AA1446">
            <v>39</v>
          </cell>
        </row>
        <row r="1447">
          <cell r="E1447" t="str">
            <v>Chinook salmon</v>
          </cell>
          <cell r="G1447">
            <v>49</v>
          </cell>
          <cell r="AA1447">
            <v>39</v>
          </cell>
        </row>
        <row r="1448">
          <cell r="E1448" t="str">
            <v>Chinook salmon</v>
          </cell>
          <cell r="G1448">
            <v>62</v>
          </cell>
          <cell r="AA1448">
            <v>39</v>
          </cell>
        </row>
        <row r="1449">
          <cell r="E1449" t="str">
            <v>Chinook salmon</v>
          </cell>
          <cell r="G1449">
            <v>57</v>
          </cell>
          <cell r="AA1449">
            <v>39</v>
          </cell>
        </row>
        <row r="1450">
          <cell r="E1450" t="str">
            <v>Chinook salmon</v>
          </cell>
          <cell r="G1450">
            <v>69</v>
          </cell>
          <cell r="AA1450">
            <v>39</v>
          </cell>
        </row>
        <row r="1451">
          <cell r="E1451" t="str">
            <v>Chinook salmon</v>
          </cell>
          <cell r="G1451">
            <v>59</v>
          </cell>
          <cell r="AA1451">
            <v>39</v>
          </cell>
        </row>
        <row r="1452">
          <cell r="E1452" t="str">
            <v>Chinook salmon</v>
          </cell>
          <cell r="G1452">
            <v>61</v>
          </cell>
          <cell r="AA1452">
            <v>39</v>
          </cell>
        </row>
        <row r="1453">
          <cell r="E1453" t="str">
            <v>Chinook salmon</v>
          </cell>
          <cell r="G1453">
            <v>63</v>
          </cell>
          <cell r="AA1453">
            <v>39</v>
          </cell>
        </row>
        <row r="1454">
          <cell r="E1454" t="str">
            <v>Chinook salmon</v>
          </cell>
          <cell r="G1454">
            <v>55</v>
          </cell>
          <cell r="AA1454">
            <v>39</v>
          </cell>
        </row>
        <row r="1455">
          <cell r="E1455" t="str">
            <v>Chinook salmon</v>
          </cell>
          <cell r="G1455">
            <v>68</v>
          </cell>
          <cell r="H1455" t="str">
            <v>AD</v>
          </cell>
          <cell r="AA1455">
            <v>39</v>
          </cell>
        </row>
        <row r="1456">
          <cell r="E1456" t="str">
            <v>Chinook salmon</v>
          </cell>
          <cell r="G1456">
            <v>61</v>
          </cell>
          <cell r="H1456" t="str">
            <v>AD</v>
          </cell>
          <cell r="AA1456">
            <v>39</v>
          </cell>
        </row>
        <row r="1457">
          <cell r="E1457" t="str">
            <v>Chinook salmon</v>
          </cell>
          <cell r="G1457">
            <v>65</v>
          </cell>
          <cell r="H1457" t="str">
            <v>AD</v>
          </cell>
          <cell r="AA1457">
            <v>39</v>
          </cell>
        </row>
        <row r="1458">
          <cell r="E1458" t="str">
            <v>Chinook salmon</v>
          </cell>
          <cell r="G1458">
            <v>77</v>
          </cell>
          <cell r="H1458" t="str">
            <v>AD</v>
          </cell>
          <cell r="AA1458">
            <v>39</v>
          </cell>
        </row>
        <row r="1459">
          <cell r="E1459" t="str">
            <v>Chinook salmon</v>
          </cell>
          <cell r="G1459">
            <v>75</v>
          </cell>
          <cell r="AA1459">
            <v>39</v>
          </cell>
        </row>
        <row r="1460">
          <cell r="E1460" t="str">
            <v>Chinook salmon</v>
          </cell>
          <cell r="G1460">
            <v>60</v>
          </cell>
          <cell r="AA1460">
            <v>39</v>
          </cell>
        </row>
        <row r="1461">
          <cell r="E1461" t="str">
            <v>Chinook salmon</v>
          </cell>
          <cell r="G1461">
            <v>66</v>
          </cell>
          <cell r="AA1461">
            <v>39</v>
          </cell>
        </row>
        <row r="1462">
          <cell r="E1462" t="str">
            <v>Chinook salmon</v>
          </cell>
          <cell r="G1462">
            <v>57</v>
          </cell>
          <cell r="AA1462">
            <v>39</v>
          </cell>
        </row>
        <row r="1463">
          <cell r="E1463" t="str">
            <v>Chinook salmon</v>
          </cell>
          <cell r="G1463">
            <v>65</v>
          </cell>
          <cell r="AA1463">
            <v>39</v>
          </cell>
        </row>
        <row r="1464">
          <cell r="E1464" t="str">
            <v>Chinook salmon</v>
          </cell>
          <cell r="G1464">
            <v>65</v>
          </cell>
          <cell r="AA1464">
            <v>39</v>
          </cell>
        </row>
        <row r="1465">
          <cell r="E1465" t="str">
            <v>Chinook salmon</v>
          </cell>
          <cell r="G1465">
            <v>64</v>
          </cell>
          <cell r="AA1465">
            <v>39</v>
          </cell>
        </row>
        <row r="1466">
          <cell r="E1466" t="str">
            <v>Chinook salmon</v>
          </cell>
          <cell r="G1466">
            <v>66</v>
          </cell>
          <cell r="AA1466">
            <v>39</v>
          </cell>
        </row>
        <row r="1467">
          <cell r="E1467" t="str">
            <v>Chinook salmon</v>
          </cell>
          <cell r="G1467">
            <v>62</v>
          </cell>
          <cell r="AA1467">
            <v>39</v>
          </cell>
        </row>
        <row r="1468">
          <cell r="E1468" t="str">
            <v>Chinook salmon</v>
          </cell>
          <cell r="G1468">
            <v>65</v>
          </cell>
          <cell r="AA1468">
            <v>39</v>
          </cell>
        </row>
        <row r="1469">
          <cell r="E1469" t="str">
            <v>Chinook salmon</v>
          </cell>
          <cell r="G1469">
            <v>61</v>
          </cell>
          <cell r="AA1469">
            <v>39</v>
          </cell>
        </row>
        <row r="1470">
          <cell r="E1470" t="str">
            <v>Chinook salmon</v>
          </cell>
          <cell r="G1470">
            <v>56</v>
          </cell>
          <cell r="AA1470">
            <v>39</v>
          </cell>
        </row>
        <row r="1471">
          <cell r="E1471" t="str">
            <v>Chinook salmon</v>
          </cell>
          <cell r="G1471">
            <v>59</v>
          </cell>
          <cell r="AA1471">
            <v>39</v>
          </cell>
        </row>
        <row r="1472">
          <cell r="E1472" t="str">
            <v>Chinook salmon</v>
          </cell>
          <cell r="G1472">
            <v>59</v>
          </cell>
          <cell r="AA1472">
            <v>39</v>
          </cell>
        </row>
        <row r="1473">
          <cell r="E1473" t="str">
            <v>Chinook salmon</v>
          </cell>
          <cell r="G1473">
            <v>822</v>
          </cell>
          <cell r="AA1473">
            <v>39</v>
          </cell>
        </row>
        <row r="1474">
          <cell r="E1474" t="str">
            <v>Chinook salmon</v>
          </cell>
          <cell r="G1474">
            <v>59</v>
          </cell>
          <cell r="AA1474">
            <v>39</v>
          </cell>
        </row>
        <row r="1475">
          <cell r="E1475" t="str">
            <v>Chinook salmon</v>
          </cell>
          <cell r="G1475">
            <v>61</v>
          </cell>
          <cell r="AA1475">
            <v>39</v>
          </cell>
        </row>
        <row r="1476">
          <cell r="E1476" t="str">
            <v>Chinook salmon</v>
          </cell>
          <cell r="G1476">
            <v>54</v>
          </cell>
          <cell r="AA1476">
            <v>39</v>
          </cell>
        </row>
        <row r="1477">
          <cell r="E1477" t="str">
            <v>Chinook salmon</v>
          </cell>
          <cell r="G1477">
            <v>58</v>
          </cell>
          <cell r="H1477" t="str">
            <v>AD</v>
          </cell>
          <cell r="AA1477">
            <v>39</v>
          </cell>
        </row>
        <row r="1478">
          <cell r="E1478" t="str">
            <v>Chinook salmon</v>
          </cell>
          <cell r="G1478">
            <v>69</v>
          </cell>
          <cell r="H1478" t="str">
            <v>AD</v>
          </cell>
          <cell r="AA1478">
            <v>39</v>
          </cell>
        </row>
        <row r="1479">
          <cell r="E1479" t="str">
            <v>Chinook salmon</v>
          </cell>
          <cell r="G1479">
            <v>61</v>
          </cell>
          <cell r="H1479" t="str">
            <v>AD</v>
          </cell>
          <cell r="AA1479">
            <v>39</v>
          </cell>
        </row>
        <row r="1480">
          <cell r="E1480" t="str">
            <v>Chinook salmon</v>
          </cell>
          <cell r="G1480">
            <v>60</v>
          </cell>
          <cell r="H1480" t="str">
            <v>AD</v>
          </cell>
          <cell r="AA1480">
            <v>39</v>
          </cell>
        </row>
        <row r="1481">
          <cell r="E1481" t="str">
            <v>Chinook salmon</v>
          </cell>
          <cell r="G1481">
            <v>66</v>
          </cell>
          <cell r="H1481" t="str">
            <v>AD</v>
          </cell>
          <cell r="AA1481">
            <v>39</v>
          </cell>
        </row>
        <row r="1482">
          <cell r="E1482" t="str">
            <v>Chinook salmon</v>
          </cell>
          <cell r="G1482">
            <v>67</v>
          </cell>
          <cell r="H1482" t="str">
            <v>AD</v>
          </cell>
          <cell r="AA1482">
            <v>39</v>
          </cell>
        </row>
        <row r="1483">
          <cell r="E1483" t="str">
            <v>Chinook salmon</v>
          </cell>
          <cell r="G1483">
            <v>61</v>
          </cell>
          <cell r="AA1483">
            <v>39</v>
          </cell>
        </row>
        <row r="1484">
          <cell r="E1484" t="str">
            <v>Chinook salmon</v>
          </cell>
          <cell r="G1484">
            <v>55</v>
          </cell>
          <cell r="AA1484">
            <v>39</v>
          </cell>
        </row>
        <row r="1485">
          <cell r="E1485" t="str">
            <v>Chinook salmon</v>
          </cell>
          <cell r="G1485">
            <v>61</v>
          </cell>
          <cell r="AA1485">
            <v>39</v>
          </cell>
        </row>
        <row r="1486">
          <cell r="E1486" t="str">
            <v>Chinook salmon</v>
          </cell>
          <cell r="G1486">
            <v>64</v>
          </cell>
          <cell r="AA1486">
            <v>39</v>
          </cell>
        </row>
        <row r="1487">
          <cell r="E1487" t="str">
            <v>Chinook salmon</v>
          </cell>
          <cell r="G1487">
            <v>60</v>
          </cell>
          <cell r="AA1487">
            <v>39</v>
          </cell>
        </row>
        <row r="1488">
          <cell r="E1488" t="str">
            <v>Chinook salmon</v>
          </cell>
          <cell r="G1488">
            <v>62</v>
          </cell>
          <cell r="AA1488">
            <v>39</v>
          </cell>
        </row>
        <row r="1489">
          <cell r="E1489" t="str">
            <v>Chinook salmon</v>
          </cell>
          <cell r="G1489">
            <v>70</v>
          </cell>
          <cell r="AA1489">
            <v>39</v>
          </cell>
        </row>
        <row r="1490">
          <cell r="E1490" t="str">
            <v>Chinook salmon</v>
          </cell>
          <cell r="G1490">
            <v>59</v>
          </cell>
          <cell r="H1490" t="str">
            <v>AD</v>
          </cell>
          <cell r="AA1490">
            <v>39</v>
          </cell>
        </row>
        <row r="1491">
          <cell r="E1491" t="str">
            <v>Chinook salmon</v>
          </cell>
          <cell r="G1491">
            <v>58</v>
          </cell>
          <cell r="H1491" t="str">
            <v>AD</v>
          </cell>
          <cell r="AA1491">
            <v>39</v>
          </cell>
        </row>
        <row r="1492">
          <cell r="E1492" t="str">
            <v>Chinook salmon</v>
          </cell>
          <cell r="G1492">
            <v>67</v>
          </cell>
          <cell r="H1492" t="str">
            <v>AD</v>
          </cell>
          <cell r="AA1492">
            <v>39</v>
          </cell>
        </row>
        <row r="1493">
          <cell r="E1493" t="str">
            <v>Chinook salmon</v>
          </cell>
          <cell r="G1493">
            <v>50</v>
          </cell>
          <cell r="AA1493">
            <v>39</v>
          </cell>
        </row>
        <row r="1494">
          <cell r="E1494" t="str">
            <v>Chinook salmon</v>
          </cell>
          <cell r="G1494">
            <v>51</v>
          </cell>
          <cell r="AA1494">
            <v>39</v>
          </cell>
        </row>
        <row r="1495">
          <cell r="E1495" t="str">
            <v>Chinook salmon</v>
          </cell>
          <cell r="G1495">
            <v>51</v>
          </cell>
          <cell r="AA1495">
            <v>39</v>
          </cell>
        </row>
        <row r="1496">
          <cell r="E1496" t="str">
            <v>Chinook salmon</v>
          </cell>
          <cell r="G1496">
            <v>55</v>
          </cell>
          <cell r="AA1496">
            <v>39</v>
          </cell>
        </row>
        <row r="1497">
          <cell r="E1497" t="str">
            <v>Chinook salmon</v>
          </cell>
          <cell r="G1497">
            <v>47</v>
          </cell>
          <cell r="H1497" t="str">
            <v>AD</v>
          </cell>
          <cell r="AA1497">
            <v>39</v>
          </cell>
        </row>
        <row r="1498">
          <cell r="E1498" t="str">
            <v>Chinook salmon</v>
          </cell>
          <cell r="G1498">
            <v>45</v>
          </cell>
          <cell r="AA1498">
            <v>39</v>
          </cell>
        </row>
        <row r="1499">
          <cell r="E1499" t="str">
            <v>Chinook salmon</v>
          </cell>
          <cell r="G1499">
            <v>43</v>
          </cell>
          <cell r="H1499" t="str">
            <v>AD</v>
          </cell>
          <cell r="AA1499">
            <v>39</v>
          </cell>
        </row>
        <row r="1500">
          <cell r="E1500" t="str">
            <v>Chinook salmon</v>
          </cell>
          <cell r="G1500">
            <v>55</v>
          </cell>
          <cell r="AA1500">
            <v>39</v>
          </cell>
        </row>
        <row r="1501">
          <cell r="E1501" t="str">
            <v>Chinook salmon</v>
          </cell>
          <cell r="G1501">
            <v>50</v>
          </cell>
          <cell r="AA1501">
            <v>39</v>
          </cell>
        </row>
        <row r="1502">
          <cell r="E1502" t="str">
            <v>Chinook salmon</v>
          </cell>
          <cell r="G1502">
            <v>51</v>
          </cell>
          <cell r="AA1502">
            <v>39</v>
          </cell>
        </row>
        <row r="1503">
          <cell r="E1503" t="str">
            <v>Chinook salmon</v>
          </cell>
          <cell r="G1503">
            <v>49</v>
          </cell>
          <cell r="AA1503">
            <v>39</v>
          </cell>
        </row>
        <row r="1504">
          <cell r="E1504" t="str">
            <v>Chinook salmon</v>
          </cell>
          <cell r="G1504">
            <v>50</v>
          </cell>
          <cell r="AA1504">
            <v>39</v>
          </cell>
        </row>
        <row r="1505">
          <cell r="E1505" t="str">
            <v>Chinook salmon</v>
          </cell>
          <cell r="G1505">
            <v>47</v>
          </cell>
          <cell r="AA1505">
            <v>39</v>
          </cell>
        </row>
        <row r="1506">
          <cell r="E1506" t="str">
            <v>Chinook salmon</v>
          </cell>
          <cell r="G1506">
            <v>56</v>
          </cell>
          <cell r="AA1506">
            <v>39</v>
          </cell>
        </row>
        <row r="1507">
          <cell r="E1507" t="str">
            <v>Chinook salmon</v>
          </cell>
          <cell r="G1507">
            <v>52</v>
          </cell>
          <cell r="AA1507">
            <v>39</v>
          </cell>
        </row>
        <row r="1508">
          <cell r="E1508" t="str">
            <v>Chinook salmon</v>
          </cell>
          <cell r="G1508">
            <v>67</v>
          </cell>
          <cell r="AA1508">
            <v>39</v>
          </cell>
        </row>
        <row r="1509">
          <cell r="E1509" t="str">
            <v>Chinook salmon</v>
          </cell>
          <cell r="G1509">
            <v>53</v>
          </cell>
          <cell r="H1509" t="str">
            <v>AD</v>
          </cell>
          <cell r="AA1509">
            <v>39</v>
          </cell>
        </row>
        <row r="1510">
          <cell r="E1510" t="str">
            <v>Chinook salmon</v>
          </cell>
          <cell r="G1510">
            <v>47</v>
          </cell>
          <cell r="H1510" t="str">
            <v>AD</v>
          </cell>
          <cell r="AA1510">
            <v>39</v>
          </cell>
        </row>
        <row r="1511">
          <cell r="E1511" t="str">
            <v>Chinook salmon</v>
          </cell>
          <cell r="G1511">
            <v>54</v>
          </cell>
          <cell r="H1511" t="str">
            <v>AD</v>
          </cell>
          <cell r="AA1511">
            <v>39</v>
          </cell>
        </row>
        <row r="1512">
          <cell r="E1512" t="str">
            <v>Chinook salmon</v>
          </cell>
          <cell r="G1512">
            <v>46</v>
          </cell>
          <cell r="H1512" t="str">
            <v>AD</v>
          </cell>
          <cell r="AA1512">
            <v>39</v>
          </cell>
        </row>
        <row r="1513">
          <cell r="E1513" t="str">
            <v>Chinook salmon</v>
          </cell>
          <cell r="G1513">
            <v>67</v>
          </cell>
          <cell r="AA1513">
            <v>39</v>
          </cell>
        </row>
        <row r="1514">
          <cell r="E1514" t="str">
            <v>Chinook salmon</v>
          </cell>
          <cell r="G1514">
            <v>64</v>
          </cell>
          <cell r="AA1514">
            <v>39</v>
          </cell>
        </row>
        <row r="1515">
          <cell r="E1515" t="str">
            <v>Chinook salmon</v>
          </cell>
          <cell r="G1515">
            <v>64</v>
          </cell>
          <cell r="AA1515">
            <v>39</v>
          </cell>
        </row>
        <row r="1516">
          <cell r="E1516" t="str">
            <v>Chinook salmon</v>
          </cell>
          <cell r="G1516">
            <v>67</v>
          </cell>
          <cell r="AA1516">
            <v>39</v>
          </cell>
        </row>
        <row r="1517">
          <cell r="E1517" t="str">
            <v>Chinook salmon</v>
          </cell>
          <cell r="G1517">
            <v>65</v>
          </cell>
          <cell r="H1517" t="str">
            <v>AD</v>
          </cell>
          <cell r="AA1517">
            <v>39</v>
          </cell>
        </row>
        <row r="1518">
          <cell r="E1518" t="str">
            <v>Chinook salmon</v>
          </cell>
          <cell r="G1518">
            <v>67</v>
          </cell>
          <cell r="AA1518">
            <v>39</v>
          </cell>
        </row>
        <row r="1519">
          <cell r="E1519" t="str">
            <v>Chinook salmon</v>
          </cell>
          <cell r="G1519">
            <v>66</v>
          </cell>
          <cell r="AA1519">
            <v>39</v>
          </cell>
        </row>
        <row r="1520">
          <cell r="E1520" t="str">
            <v>Chinook salmon</v>
          </cell>
          <cell r="G1520">
            <v>66</v>
          </cell>
          <cell r="AA1520">
            <v>39</v>
          </cell>
        </row>
        <row r="1521">
          <cell r="E1521" t="str">
            <v>Chinook salmon</v>
          </cell>
          <cell r="G1521">
            <v>67</v>
          </cell>
          <cell r="AA1521">
            <v>39</v>
          </cell>
        </row>
        <row r="1522">
          <cell r="E1522" t="str">
            <v>Chinook salmon</v>
          </cell>
          <cell r="G1522">
            <v>61</v>
          </cell>
          <cell r="AA1522">
            <v>39</v>
          </cell>
        </row>
        <row r="1523">
          <cell r="E1523" t="str">
            <v>Chinook salmon</v>
          </cell>
          <cell r="G1523">
            <v>59</v>
          </cell>
          <cell r="AA1523">
            <v>39</v>
          </cell>
        </row>
        <row r="1524">
          <cell r="E1524" t="str">
            <v>Chinook salmon</v>
          </cell>
          <cell r="G1524">
            <v>58</v>
          </cell>
          <cell r="AA1524">
            <v>39</v>
          </cell>
        </row>
        <row r="1525">
          <cell r="E1525" t="str">
            <v>Chinook salmon</v>
          </cell>
          <cell r="G1525">
            <v>61</v>
          </cell>
          <cell r="AA1525">
            <v>39</v>
          </cell>
        </row>
        <row r="1526">
          <cell r="E1526" t="str">
            <v>Chinook salmon</v>
          </cell>
          <cell r="G1526">
            <v>59</v>
          </cell>
          <cell r="H1526" t="str">
            <v>AD</v>
          </cell>
          <cell r="AA1526">
            <v>39</v>
          </cell>
        </row>
        <row r="1527">
          <cell r="E1527" t="str">
            <v>Chinook salmon</v>
          </cell>
          <cell r="G1527">
            <v>64</v>
          </cell>
          <cell r="H1527" t="str">
            <v>AD</v>
          </cell>
          <cell r="AA1527">
            <v>39</v>
          </cell>
        </row>
        <row r="1528">
          <cell r="E1528" t="str">
            <v>Chinook salmon</v>
          </cell>
          <cell r="G1528">
            <v>44</v>
          </cell>
          <cell r="AA1528">
            <v>39</v>
          </cell>
        </row>
        <row r="1529">
          <cell r="E1529" t="str">
            <v>Chinook salmon</v>
          </cell>
          <cell r="G1529">
            <v>52</v>
          </cell>
          <cell r="AA1529">
            <v>39</v>
          </cell>
        </row>
        <row r="1530">
          <cell r="E1530" t="str">
            <v>Chinook salmon</v>
          </cell>
          <cell r="G1530">
            <v>43</v>
          </cell>
          <cell r="AA1530">
            <v>39</v>
          </cell>
        </row>
        <row r="1531">
          <cell r="E1531" t="str">
            <v>Chinook salmon</v>
          </cell>
          <cell r="G1531">
            <v>50</v>
          </cell>
          <cell r="AA1531">
            <v>39</v>
          </cell>
        </row>
        <row r="1532">
          <cell r="E1532" t="str">
            <v>Chinook salmon</v>
          </cell>
          <cell r="G1532">
            <v>51</v>
          </cell>
          <cell r="AA1532">
            <v>39</v>
          </cell>
        </row>
        <row r="1533">
          <cell r="E1533" t="str">
            <v>Chinook salmon</v>
          </cell>
          <cell r="G1533">
            <v>52</v>
          </cell>
          <cell r="AA1533">
            <v>39</v>
          </cell>
        </row>
        <row r="1534">
          <cell r="E1534" t="str">
            <v>Chinook salmon</v>
          </cell>
          <cell r="G1534">
            <v>50</v>
          </cell>
          <cell r="AA1534">
            <v>39</v>
          </cell>
        </row>
        <row r="1535">
          <cell r="E1535" t="str">
            <v>Chinook salmon</v>
          </cell>
          <cell r="G1535">
            <v>63</v>
          </cell>
          <cell r="AA1535">
            <v>39</v>
          </cell>
        </row>
        <row r="1536">
          <cell r="E1536" t="str">
            <v>Chinook salmon</v>
          </cell>
          <cell r="G1536">
            <v>44</v>
          </cell>
          <cell r="AA1536">
            <v>39</v>
          </cell>
        </row>
        <row r="1537">
          <cell r="E1537" t="str">
            <v>Chinook salmon</v>
          </cell>
          <cell r="G1537">
            <v>48</v>
          </cell>
          <cell r="H1537" t="str">
            <v>AD</v>
          </cell>
          <cell r="AA1537">
            <v>39</v>
          </cell>
        </row>
        <row r="1538">
          <cell r="E1538" t="str">
            <v>Chinook salmon</v>
          </cell>
          <cell r="G1538">
            <v>50</v>
          </cell>
          <cell r="AA1538">
            <v>39</v>
          </cell>
        </row>
        <row r="1539">
          <cell r="E1539" t="str">
            <v>Chinook salmon</v>
          </cell>
          <cell r="G1539">
            <v>49</v>
          </cell>
          <cell r="AA1539">
            <v>39</v>
          </cell>
        </row>
        <row r="1540">
          <cell r="E1540" t="str">
            <v>Chinook salmon</v>
          </cell>
          <cell r="G1540">
            <v>54</v>
          </cell>
          <cell r="AA1540">
            <v>39</v>
          </cell>
        </row>
        <row r="1541">
          <cell r="E1541" t="str">
            <v>Chinook salmon</v>
          </cell>
          <cell r="G1541">
            <v>49</v>
          </cell>
          <cell r="AA1541">
            <v>39</v>
          </cell>
        </row>
        <row r="1542">
          <cell r="E1542" t="str">
            <v>Chinook salmon</v>
          </cell>
          <cell r="G1542">
            <v>44</v>
          </cell>
          <cell r="AA1542">
            <v>39</v>
          </cell>
        </row>
        <row r="1543">
          <cell r="E1543" t="str">
            <v>Chinook salmon</v>
          </cell>
          <cell r="G1543">
            <v>47</v>
          </cell>
          <cell r="AA1543">
            <v>39</v>
          </cell>
        </row>
        <row r="1544">
          <cell r="E1544" t="str">
            <v>Chinook salmon</v>
          </cell>
          <cell r="G1544">
            <v>52</v>
          </cell>
          <cell r="AA1544">
            <v>39</v>
          </cell>
        </row>
        <row r="1545">
          <cell r="E1545" t="str">
            <v>Chinook salmon</v>
          </cell>
          <cell r="G1545">
            <v>48</v>
          </cell>
          <cell r="H1545" t="str">
            <v>AD</v>
          </cell>
          <cell r="AA1545">
            <v>39</v>
          </cell>
        </row>
        <row r="1546">
          <cell r="E1546" t="str">
            <v>Chinook salmon</v>
          </cell>
          <cell r="G1546">
            <v>52</v>
          </cell>
          <cell r="AA1546">
            <v>39</v>
          </cell>
        </row>
        <row r="1547">
          <cell r="E1547" t="str">
            <v>Chinook salmon</v>
          </cell>
          <cell r="G1547">
            <v>55</v>
          </cell>
          <cell r="AA1547">
            <v>39</v>
          </cell>
        </row>
        <row r="1548">
          <cell r="E1548" t="str">
            <v>Chinook salmon</v>
          </cell>
          <cell r="G1548">
            <v>50</v>
          </cell>
          <cell r="H1548" t="str">
            <v>AD</v>
          </cell>
          <cell r="AA1548">
            <v>39</v>
          </cell>
        </row>
        <row r="1549">
          <cell r="E1549" t="str">
            <v>Chinook salmon</v>
          </cell>
          <cell r="G1549">
            <v>54</v>
          </cell>
          <cell r="H1549" t="str">
            <v>AD</v>
          </cell>
          <cell r="AA1549">
            <v>39</v>
          </cell>
        </row>
        <row r="1550">
          <cell r="E1550" t="str">
            <v>Chinook salmon</v>
          </cell>
          <cell r="G1550">
            <v>56</v>
          </cell>
          <cell r="AA1550">
            <v>39</v>
          </cell>
        </row>
        <row r="1551">
          <cell r="E1551" t="str">
            <v>Chinook salmon</v>
          </cell>
          <cell r="G1551">
            <v>53</v>
          </cell>
          <cell r="AA1551">
            <v>39</v>
          </cell>
        </row>
        <row r="1552">
          <cell r="E1552" t="str">
            <v>Chinook salmon</v>
          </cell>
          <cell r="G1552">
            <v>44</v>
          </cell>
          <cell r="AA1552">
            <v>39</v>
          </cell>
        </row>
        <row r="1553">
          <cell r="E1553" t="str">
            <v>Chinook salmon</v>
          </cell>
          <cell r="G1553">
            <v>49</v>
          </cell>
          <cell r="AA1553">
            <v>39</v>
          </cell>
        </row>
        <row r="1554">
          <cell r="E1554" t="str">
            <v>Chinook salmon</v>
          </cell>
          <cell r="G1554">
            <v>64</v>
          </cell>
          <cell r="AA1554">
            <v>39</v>
          </cell>
        </row>
        <row r="1555">
          <cell r="E1555" t="str">
            <v>Chinook salmon</v>
          </cell>
          <cell r="G1555">
            <v>53</v>
          </cell>
          <cell r="AA1555">
            <v>39</v>
          </cell>
        </row>
        <row r="1556">
          <cell r="E1556" t="str">
            <v>Chinook salmon</v>
          </cell>
          <cell r="G1556">
            <v>52</v>
          </cell>
          <cell r="AA1556">
            <v>39</v>
          </cell>
        </row>
        <row r="1557">
          <cell r="E1557" t="str">
            <v>Chinook salmon</v>
          </cell>
          <cell r="G1557">
            <v>51</v>
          </cell>
          <cell r="H1557" t="str">
            <v>AD</v>
          </cell>
          <cell r="AA1557">
            <v>39</v>
          </cell>
        </row>
        <row r="1558">
          <cell r="E1558" t="str">
            <v>Chinook salmon</v>
          </cell>
          <cell r="G1558">
            <v>47</v>
          </cell>
          <cell r="AA1558">
            <v>39</v>
          </cell>
        </row>
        <row r="1559">
          <cell r="E1559" t="str">
            <v>Chinook salmon</v>
          </cell>
          <cell r="G1559">
            <v>46</v>
          </cell>
          <cell r="AA1559">
            <v>39</v>
          </cell>
        </row>
        <row r="1560">
          <cell r="E1560" t="str">
            <v>Chinook salmon</v>
          </cell>
          <cell r="G1560">
            <v>49</v>
          </cell>
          <cell r="AA1560">
            <v>39</v>
          </cell>
        </row>
        <row r="1561">
          <cell r="E1561" t="str">
            <v>Chinook salmon</v>
          </cell>
          <cell r="G1561">
            <v>46</v>
          </cell>
          <cell r="AA1561">
            <v>39</v>
          </cell>
        </row>
        <row r="1562">
          <cell r="E1562" t="str">
            <v>Chinook salmon</v>
          </cell>
          <cell r="G1562">
            <v>51</v>
          </cell>
          <cell r="AA1562">
            <v>39</v>
          </cell>
        </row>
        <row r="1563">
          <cell r="E1563" t="str">
            <v>Chinook salmon</v>
          </cell>
          <cell r="G1563">
            <v>52</v>
          </cell>
          <cell r="H1563" t="str">
            <v>AD</v>
          </cell>
          <cell r="AA1563">
            <v>39</v>
          </cell>
        </row>
        <row r="1564">
          <cell r="E1564" t="str">
            <v>Chinook salmon</v>
          </cell>
          <cell r="G1564">
            <v>48</v>
          </cell>
          <cell r="AA1564">
            <v>39</v>
          </cell>
        </row>
        <row r="1565">
          <cell r="E1565" t="str">
            <v>Chinook salmon</v>
          </cell>
          <cell r="G1565">
            <v>53</v>
          </cell>
          <cell r="H1565" t="str">
            <v>AD</v>
          </cell>
          <cell r="AA1565">
            <v>39</v>
          </cell>
        </row>
        <row r="1566">
          <cell r="E1566" t="str">
            <v>Chinook salmon</v>
          </cell>
          <cell r="G1566">
            <v>47</v>
          </cell>
          <cell r="AA1566">
            <v>39</v>
          </cell>
        </row>
        <row r="1567">
          <cell r="E1567" t="str">
            <v>Chinook salmon</v>
          </cell>
          <cell r="G1567">
            <v>51</v>
          </cell>
          <cell r="H1567" t="str">
            <v>AD</v>
          </cell>
          <cell r="AA1567">
            <v>39</v>
          </cell>
        </row>
        <row r="1568">
          <cell r="E1568" t="str">
            <v>Chinook salmon</v>
          </cell>
          <cell r="G1568">
            <v>59</v>
          </cell>
          <cell r="H1568" t="str">
            <v>AD</v>
          </cell>
          <cell r="AA1568">
            <v>39</v>
          </cell>
        </row>
        <row r="1569">
          <cell r="E1569" t="str">
            <v>Chinook salmon</v>
          </cell>
          <cell r="G1569">
            <v>55</v>
          </cell>
          <cell r="H1569" t="str">
            <v>AD</v>
          </cell>
          <cell r="AA1569">
            <v>39</v>
          </cell>
        </row>
        <row r="1570">
          <cell r="E1570" t="str">
            <v>Chinook salmon</v>
          </cell>
          <cell r="G1570">
            <v>41</v>
          </cell>
          <cell r="H1570" t="str">
            <v>AD</v>
          </cell>
          <cell r="AA1570">
            <v>39</v>
          </cell>
        </row>
        <row r="1571">
          <cell r="E1571" t="str">
            <v>Chinook salmon</v>
          </cell>
          <cell r="G1571">
            <v>65</v>
          </cell>
          <cell r="AA1571">
            <v>39</v>
          </cell>
        </row>
        <row r="1572">
          <cell r="E1572" t="str">
            <v>Chinook salmon</v>
          </cell>
          <cell r="G1572">
            <v>55</v>
          </cell>
          <cell r="AA1572">
            <v>39</v>
          </cell>
        </row>
        <row r="1573">
          <cell r="E1573" t="str">
            <v>Chinook salmon</v>
          </cell>
          <cell r="G1573">
            <v>41</v>
          </cell>
          <cell r="AA1573">
            <v>39</v>
          </cell>
        </row>
        <row r="1574">
          <cell r="E1574" t="str">
            <v>Chinook salmon</v>
          </cell>
          <cell r="G1574">
            <v>52</v>
          </cell>
          <cell r="AA1574">
            <v>39</v>
          </cell>
        </row>
        <row r="1575">
          <cell r="E1575" t="str">
            <v>Chinook salmon</v>
          </cell>
          <cell r="G1575">
            <v>55</v>
          </cell>
          <cell r="AA1575">
            <v>39</v>
          </cell>
        </row>
        <row r="1576">
          <cell r="E1576" t="str">
            <v>Chinook salmon</v>
          </cell>
          <cell r="G1576">
            <v>50</v>
          </cell>
          <cell r="AA1576">
            <v>39</v>
          </cell>
        </row>
        <row r="1577">
          <cell r="E1577" t="str">
            <v>Chinook salmon</v>
          </cell>
          <cell r="G1577">
            <v>53</v>
          </cell>
          <cell r="H1577" t="str">
            <v>AD</v>
          </cell>
          <cell r="AA1577">
            <v>39</v>
          </cell>
        </row>
        <row r="1578">
          <cell r="E1578" t="str">
            <v>Chinook salmon</v>
          </cell>
          <cell r="G1578">
            <v>54</v>
          </cell>
          <cell r="AA1578">
            <v>39</v>
          </cell>
        </row>
        <row r="1579">
          <cell r="E1579" t="str">
            <v>Chinook salmon</v>
          </cell>
          <cell r="G1579">
            <v>42</v>
          </cell>
          <cell r="H1579" t="str">
            <v>AD</v>
          </cell>
          <cell r="AA1579">
            <v>39</v>
          </cell>
        </row>
        <row r="1580">
          <cell r="E1580" t="str">
            <v>Chinook salmon</v>
          </cell>
          <cell r="G1580">
            <v>44</v>
          </cell>
          <cell r="AA1580">
            <v>39</v>
          </cell>
        </row>
        <row r="1581">
          <cell r="E1581" t="str">
            <v>Chinook salmon</v>
          </cell>
          <cell r="G1581">
            <v>55</v>
          </cell>
          <cell r="AA1581">
            <v>39</v>
          </cell>
        </row>
        <row r="1582">
          <cell r="E1582" t="str">
            <v>Chinook salmon</v>
          </cell>
          <cell r="G1582">
            <v>53</v>
          </cell>
          <cell r="AA1582">
            <v>39</v>
          </cell>
        </row>
        <row r="1583">
          <cell r="E1583" t="str">
            <v>Chinook salmon</v>
          </cell>
          <cell r="G1583">
            <v>46</v>
          </cell>
          <cell r="H1583" t="str">
            <v>AD</v>
          </cell>
          <cell r="AA1583">
            <v>39</v>
          </cell>
        </row>
        <row r="1584">
          <cell r="E1584" t="str">
            <v>Chinook salmon</v>
          </cell>
          <cell r="G1584">
            <v>48</v>
          </cell>
          <cell r="AA1584">
            <v>39</v>
          </cell>
        </row>
        <row r="1585">
          <cell r="E1585" t="str">
            <v>Chinook salmon</v>
          </cell>
          <cell r="G1585">
            <v>47</v>
          </cell>
          <cell r="AA1585">
            <v>39</v>
          </cell>
        </row>
        <row r="1586">
          <cell r="E1586" t="str">
            <v>Chinook salmon</v>
          </cell>
          <cell r="G1586">
            <v>49</v>
          </cell>
          <cell r="AA1586">
            <v>39</v>
          </cell>
        </row>
        <row r="1587">
          <cell r="E1587" t="str">
            <v>Chinook salmon</v>
          </cell>
          <cell r="G1587">
            <v>58</v>
          </cell>
          <cell r="AA1587">
            <v>39</v>
          </cell>
        </row>
        <row r="1588">
          <cell r="E1588" t="str">
            <v>Chinook salmon</v>
          </cell>
          <cell r="G1588">
            <v>51</v>
          </cell>
          <cell r="H1588" t="str">
            <v>AD</v>
          </cell>
          <cell r="AA1588">
            <v>39</v>
          </cell>
        </row>
        <row r="1589">
          <cell r="E1589" t="str">
            <v>Chinook salmon</v>
          </cell>
          <cell r="G1589">
            <v>47</v>
          </cell>
          <cell r="H1589" t="str">
            <v>AD</v>
          </cell>
          <cell r="AA1589">
            <v>39</v>
          </cell>
        </row>
        <row r="1590">
          <cell r="E1590" t="str">
            <v>Chinook salmon</v>
          </cell>
          <cell r="G1590">
            <v>79</v>
          </cell>
          <cell r="AA1590">
            <v>39</v>
          </cell>
        </row>
        <row r="1591">
          <cell r="E1591" t="str">
            <v>Chinook salmon</v>
          </cell>
          <cell r="G1591">
            <v>39</v>
          </cell>
          <cell r="AA1591">
            <v>39</v>
          </cell>
        </row>
        <row r="1592">
          <cell r="E1592" t="str">
            <v>Chinook salmon</v>
          </cell>
          <cell r="G1592">
            <v>53</v>
          </cell>
          <cell r="H1592" t="str">
            <v>AD</v>
          </cell>
          <cell r="AA1592">
            <v>39</v>
          </cell>
        </row>
        <row r="1593">
          <cell r="E1593" t="str">
            <v>Chinook salmon</v>
          </cell>
          <cell r="G1593">
            <v>50</v>
          </cell>
          <cell r="H1593" t="str">
            <v>AD</v>
          </cell>
          <cell r="AA1593">
            <v>39</v>
          </cell>
        </row>
        <row r="1594">
          <cell r="E1594" t="str">
            <v>Chinook salmon</v>
          </cell>
          <cell r="G1594">
            <v>52</v>
          </cell>
          <cell r="H1594" t="str">
            <v>AD</v>
          </cell>
          <cell r="AA1594">
            <v>39</v>
          </cell>
        </row>
        <row r="1595">
          <cell r="E1595" t="str">
            <v>Chinook salmon</v>
          </cell>
          <cell r="G1595">
            <v>51</v>
          </cell>
          <cell r="AA1595">
            <v>39</v>
          </cell>
        </row>
        <row r="1596">
          <cell r="E1596" t="str">
            <v>Chinook salmon</v>
          </cell>
          <cell r="G1596">
            <v>50</v>
          </cell>
          <cell r="AA1596">
            <v>39</v>
          </cell>
        </row>
        <row r="1597">
          <cell r="E1597" t="str">
            <v>Chinook salmon</v>
          </cell>
          <cell r="G1597">
            <v>42</v>
          </cell>
          <cell r="AA1597">
            <v>39</v>
          </cell>
        </row>
        <row r="1598">
          <cell r="E1598" t="str">
            <v>Chinook salmon</v>
          </cell>
          <cell r="G1598">
            <v>49</v>
          </cell>
          <cell r="AA1598">
            <v>39</v>
          </cell>
        </row>
        <row r="1599">
          <cell r="E1599" t="str">
            <v>Chinook salmon</v>
          </cell>
          <cell r="G1599">
            <v>49</v>
          </cell>
          <cell r="AA1599">
            <v>39</v>
          </cell>
        </row>
        <row r="1600">
          <cell r="E1600" t="str">
            <v>Chinook salmon</v>
          </cell>
          <cell r="G1600">
            <v>54</v>
          </cell>
          <cell r="AA1600">
            <v>39</v>
          </cell>
        </row>
        <row r="1601">
          <cell r="E1601" t="str">
            <v>Chinook salmon</v>
          </cell>
          <cell r="G1601">
            <v>50</v>
          </cell>
          <cell r="AA1601">
            <v>39</v>
          </cell>
        </row>
        <row r="1602">
          <cell r="E1602" t="str">
            <v>Chinook salmon</v>
          </cell>
          <cell r="G1602">
            <v>51</v>
          </cell>
          <cell r="AA1602">
            <v>39</v>
          </cell>
        </row>
        <row r="1603">
          <cell r="E1603" t="str">
            <v>Chinook salmon</v>
          </cell>
          <cell r="G1603">
            <v>53</v>
          </cell>
          <cell r="AA1603">
            <v>39</v>
          </cell>
        </row>
        <row r="1604">
          <cell r="E1604" t="str">
            <v>Chinook salmon</v>
          </cell>
          <cell r="G1604">
            <v>52</v>
          </cell>
          <cell r="AA1604">
            <v>39</v>
          </cell>
        </row>
        <row r="1605">
          <cell r="E1605" t="str">
            <v>Chinook salmon</v>
          </cell>
          <cell r="G1605">
            <v>46</v>
          </cell>
          <cell r="AA1605">
            <v>39</v>
          </cell>
        </row>
        <row r="1606">
          <cell r="E1606" t="str">
            <v>Chinook salmon</v>
          </cell>
          <cell r="G1606">
            <v>54</v>
          </cell>
          <cell r="AA1606">
            <v>39</v>
          </cell>
        </row>
        <row r="1607">
          <cell r="E1607" t="str">
            <v>Chinook salmon</v>
          </cell>
          <cell r="G1607">
            <v>45</v>
          </cell>
          <cell r="AA1607">
            <v>39</v>
          </cell>
        </row>
        <row r="1608">
          <cell r="E1608" t="str">
            <v>Chinook salmon</v>
          </cell>
          <cell r="G1608">
            <v>52</v>
          </cell>
          <cell r="AA1608">
            <v>39</v>
          </cell>
        </row>
        <row r="1609">
          <cell r="E1609" t="str">
            <v>Chinook salmon</v>
          </cell>
          <cell r="G1609">
            <v>49</v>
          </cell>
          <cell r="H1609" t="str">
            <v>AD</v>
          </cell>
          <cell r="AA1609">
            <v>39</v>
          </cell>
        </row>
        <row r="1610">
          <cell r="E1610" t="str">
            <v>Chinook salmon</v>
          </cell>
          <cell r="G1610">
            <v>65</v>
          </cell>
          <cell r="AA1610">
            <v>39</v>
          </cell>
        </row>
        <row r="1611">
          <cell r="E1611" t="str">
            <v>Chinook salmon</v>
          </cell>
          <cell r="G1611">
            <v>67</v>
          </cell>
          <cell r="AA1611">
            <v>39</v>
          </cell>
        </row>
        <row r="1612">
          <cell r="E1612" t="str">
            <v>Chinook salmon</v>
          </cell>
          <cell r="G1612">
            <v>52</v>
          </cell>
          <cell r="AA1612">
            <v>39</v>
          </cell>
        </row>
        <row r="1613">
          <cell r="E1613" t="str">
            <v>Chinook salmon</v>
          </cell>
          <cell r="G1613">
            <v>45</v>
          </cell>
          <cell r="AA1613">
            <v>39</v>
          </cell>
        </row>
        <row r="1614">
          <cell r="E1614" t="str">
            <v>Chinook salmon</v>
          </cell>
          <cell r="G1614">
            <v>47</v>
          </cell>
          <cell r="AA1614">
            <v>39</v>
          </cell>
        </row>
        <row r="1615">
          <cell r="E1615" t="str">
            <v>Chinook salmon</v>
          </cell>
          <cell r="G1615">
            <v>49</v>
          </cell>
          <cell r="AA1615">
            <v>39</v>
          </cell>
        </row>
        <row r="1616">
          <cell r="E1616" t="str">
            <v>Chinook salmon</v>
          </cell>
          <cell r="G1616">
            <v>47</v>
          </cell>
          <cell r="AA1616">
            <v>39</v>
          </cell>
        </row>
        <row r="1617">
          <cell r="E1617" t="str">
            <v>Chinook salmon</v>
          </cell>
          <cell r="G1617">
            <v>48</v>
          </cell>
          <cell r="AA1617">
            <v>39</v>
          </cell>
        </row>
        <row r="1618">
          <cell r="E1618" t="str">
            <v>Chinook salmon</v>
          </cell>
          <cell r="G1618">
            <v>56</v>
          </cell>
          <cell r="AA1618">
            <v>39</v>
          </cell>
        </row>
        <row r="1619">
          <cell r="E1619" t="str">
            <v>Chinook salmon</v>
          </cell>
          <cell r="G1619">
            <v>51</v>
          </cell>
          <cell r="AA1619">
            <v>39</v>
          </cell>
        </row>
        <row r="1620">
          <cell r="E1620" t="str">
            <v>Chinook salmon</v>
          </cell>
          <cell r="G1620">
            <v>52</v>
          </cell>
          <cell r="AA1620">
            <v>39</v>
          </cell>
        </row>
        <row r="1621">
          <cell r="E1621" t="str">
            <v>Chinook salmon</v>
          </cell>
          <cell r="G1621">
            <v>47</v>
          </cell>
          <cell r="AA1621">
            <v>39</v>
          </cell>
        </row>
        <row r="1622">
          <cell r="E1622" t="str">
            <v>Chinook salmon</v>
          </cell>
          <cell r="G1622">
            <v>52</v>
          </cell>
          <cell r="AA1622">
            <v>39</v>
          </cell>
        </row>
        <row r="1623">
          <cell r="E1623" t="str">
            <v>Chinook salmon</v>
          </cell>
          <cell r="G1623">
            <v>45</v>
          </cell>
          <cell r="AA1623">
            <v>39</v>
          </cell>
        </row>
        <row r="1624">
          <cell r="E1624" t="str">
            <v>Chinook salmon</v>
          </cell>
          <cell r="G1624">
            <v>53</v>
          </cell>
          <cell r="AA1624">
            <v>39</v>
          </cell>
        </row>
        <row r="1625">
          <cell r="E1625" t="str">
            <v>Chinook salmon</v>
          </cell>
          <cell r="G1625">
            <v>51</v>
          </cell>
          <cell r="AA1625">
            <v>39</v>
          </cell>
        </row>
        <row r="1626">
          <cell r="E1626" t="str">
            <v>Chinook salmon</v>
          </cell>
          <cell r="G1626">
            <v>49</v>
          </cell>
          <cell r="AA1626">
            <v>39</v>
          </cell>
        </row>
        <row r="1627">
          <cell r="E1627" t="str">
            <v>Chinook salmon</v>
          </cell>
          <cell r="G1627">
            <v>54</v>
          </cell>
          <cell r="H1627" t="str">
            <v>AD</v>
          </cell>
          <cell r="AA1627">
            <v>39</v>
          </cell>
        </row>
        <row r="1628">
          <cell r="E1628" t="str">
            <v>Chinook salmon</v>
          </cell>
          <cell r="G1628">
            <v>52</v>
          </cell>
          <cell r="H1628" t="str">
            <v>AD</v>
          </cell>
          <cell r="AA1628">
            <v>39</v>
          </cell>
        </row>
        <row r="1629">
          <cell r="E1629" t="str">
            <v>Chinook salmon</v>
          </cell>
          <cell r="G1629">
            <v>84</v>
          </cell>
          <cell r="H1629" t="str">
            <v>AD</v>
          </cell>
          <cell r="AA1629">
            <v>39</v>
          </cell>
        </row>
        <row r="1630">
          <cell r="E1630" t="str">
            <v>Chinook salmon</v>
          </cell>
          <cell r="G1630">
            <v>66</v>
          </cell>
          <cell r="AA1630">
            <v>39</v>
          </cell>
        </row>
        <row r="1631">
          <cell r="E1631" t="str">
            <v>Chinook salmon</v>
          </cell>
          <cell r="G1631">
            <v>47</v>
          </cell>
          <cell r="AA1631">
            <v>39</v>
          </cell>
        </row>
        <row r="1632">
          <cell r="E1632" t="str">
            <v>Chinook salmon</v>
          </cell>
          <cell r="G1632">
            <v>49</v>
          </cell>
          <cell r="AA1632">
            <v>39</v>
          </cell>
        </row>
        <row r="1633">
          <cell r="E1633" t="str">
            <v>Chinook salmon</v>
          </cell>
          <cell r="G1633">
            <v>60</v>
          </cell>
          <cell r="AA1633">
            <v>39</v>
          </cell>
        </row>
        <row r="1634">
          <cell r="E1634" t="str">
            <v>Chinook salmon</v>
          </cell>
          <cell r="G1634">
            <v>59</v>
          </cell>
          <cell r="AA1634">
            <v>39</v>
          </cell>
        </row>
        <row r="1635">
          <cell r="E1635" t="str">
            <v>Chinook salmon</v>
          </cell>
          <cell r="G1635">
            <v>53</v>
          </cell>
          <cell r="AA1635">
            <v>39</v>
          </cell>
        </row>
        <row r="1636">
          <cell r="E1636" t="str">
            <v>Chinook salmon</v>
          </cell>
          <cell r="G1636">
            <v>54</v>
          </cell>
          <cell r="AA1636">
            <v>39</v>
          </cell>
        </row>
        <row r="1637">
          <cell r="E1637" t="str">
            <v>Chinook salmon</v>
          </cell>
          <cell r="G1637">
            <v>53</v>
          </cell>
          <cell r="AA1637">
            <v>39</v>
          </cell>
        </row>
        <row r="1638">
          <cell r="E1638" t="str">
            <v>Chinook salmon</v>
          </cell>
          <cell r="G1638">
            <v>44</v>
          </cell>
          <cell r="AA1638">
            <v>39</v>
          </cell>
        </row>
        <row r="1639">
          <cell r="E1639" t="str">
            <v>Chinook salmon</v>
          </cell>
          <cell r="G1639">
            <v>50</v>
          </cell>
          <cell r="AA1639">
            <v>39</v>
          </cell>
        </row>
        <row r="1640">
          <cell r="E1640" t="str">
            <v>Chinook salmon</v>
          </cell>
          <cell r="G1640">
            <v>46</v>
          </cell>
          <cell r="AA1640">
            <v>39</v>
          </cell>
        </row>
        <row r="1641">
          <cell r="E1641" t="str">
            <v>Chinook salmon</v>
          </cell>
          <cell r="G1641">
            <v>52</v>
          </cell>
          <cell r="AA1641">
            <v>39</v>
          </cell>
        </row>
        <row r="1642">
          <cell r="E1642" t="str">
            <v>Chinook salmon</v>
          </cell>
          <cell r="G1642">
            <v>52</v>
          </cell>
          <cell r="AA1642">
            <v>39</v>
          </cell>
        </row>
        <row r="1643">
          <cell r="E1643" t="str">
            <v>Chinook salmon</v>
          </cell>
          <cell r="G1643">
            <v>50</v>
          </cell>
          <cell r="AA1643">
            <v>39</v>
          </cell>
        </row>
        <row r="1644">
          <cell r="E1644" t="str">
            <v>Chinook salmon</v>
          </cell>
          <cell r="G1644">
            <v>46</v>
          </cell>
          <cell r="AA1644">
            <v>39</v>
          </cell>
        </row>
        <row r="1645">
          <cell r="E1645" t="str">
            <v>Chinook salmon</v>
          </cell>
          <cell r="G1645">
            <v>55</v>
          </cell>
          <cell r="AA1645">
            <v>39</v>
          </cell>
        </row>
        <row r="1646">
          <cell r="E1646" t="str">
            <v>Chinook salmon</v>
          </cell>
          <cell r="G1646">
            <v>52</v>
          </cell>
          <cell r="AA1646">
            <v>39</v>
          </cell>
        </row>
        <row r="1647">
          <cell r="E1647" t="str">
            <v>Chinook salmon</v>
          </cell>
          <cell r="G1647">
            <v>49</v>
          </cell>
          <cell r="AA1647">
            <v>39</v>
          </cell>
        </row>
        <row r="1648">
          <cell r="E1648" t="str">
            <v>Chinook salmon</v>
          </cell>
          <cell r="G1648">
            <v>52</v>
          </cell>
          <cell r="AA1648">
            <v>39</v>
          </cell>
        </row>
        <row r="1649">
          <cell r="E1649" t="str">
            <v>Chinook salmon</v>
          </cell>
          <cell r="G1649">
            <v>64</v>
          </cell>
          <cell r="H1649" t="str">
            <v>AD</v>
          </cell>
          <cell r="AA1649">
            <v>39</v>
          </cell>
        </row>
        <row r="1650">
          <cell r="E1650" t="str">
            <v>Chinook salmon</v>
          </cell>
          <cell r="G1650">
            <v>49</v>
          </cell>
          <cell r="H1650" t="str">
            <v>AD</v>
          </cell>
          <cell r="AA1650">
            <v>39</v>
          </cell>
        </row>
        <row r="1651">
          <cell r="E1651" t="str">
            <v>Chinook salmon</v>
          </cell>
          <cell r="G1651">
            <v>51</v>
          </cell>
          <cell r="H1651" t="str">
            <v>AD</v>
          </cell>
          <cell r="AA1651">
            <v>39</v>
          </cell>
        </row>
        <row r="1652">
          <cell r="E1652" t="str">
            <v>Chinook salmon</v>
          </cell>
          <cell r="G1652">
            <v>66</v>
          </cell>
          <cell r="H1652" t="str">
            <v>AD</v>
          </cell>
          <cell r="AA1652">
            <v>39</v>
          </cell>
        </row>
        <row r="1653">
          <cell r="E1653" t="str">
            <v>Chinook salmon</v>
          </cell>
          <cell r="G1653">
            <v>52</v>
          </cell>
          <cell r="H1653" t="str">
            <v>AD</v>
          </cell>
          <cell r="AA1653">
            <v>39</v>
          </cell>
        </row>
        <row r="1654">
          <cell r="E1654" t="str">
            <v>Chinook salmon</v>
          </cell>
          <cell r="G1654">
            <v>39</v>
          </cell>
          <cell r="AA1654">
            <v>39</v>
          </cell>
        </row>
        <row r="1655">
          <cell r="E1655" t="str">
            <v>Chinook salmon</v>
          </cell>
          <cell r="G1655">
            <v>50</v>
          </cell>
          <cell r="AA1655">
            <v>39</v>
          </cell>
        </row>
        <row r="1656">
          <cell r="E1656" t="str">
            <v>Chinook salmon</v>
          </cell>
          <cell r="G1656">
            <v>50</v>
          </cell>
          <cell r="AA1656">
            <v>39</v>
          </cell>
        </row>
        <row r="1657">
          <cell r="E1657" t="str">
            <v>Chinook salmon</v>
          </cell>
          <cell r="G1657">
            <v>45</v>
          </cell>
          <cell r="AA1657">
            <v>39</v>
          </cell>
        </row>
        <row r="1658">
          <cell r="E1658" t="str">
            <v>Chinook salmon</v>
          </cell>
          <cell r="G1658">
            <v>52</v>
          </cell>
          <cell r="AA1658">
            <v>39</v>
          </cell>
        </row>
        <row r="1659">
          <cell r="E1659" t="str">
            <v>Chinook salmon</v>
          </cell>
          <cell r="G1659">
            <v>52</v>
          </cell>
          <cell r="AA1659">
            <v>39</v>
          </cell>
        </row>
        <row r="1660">
          <cell r="E1660" t="str">
            <v>Chinook salmon</v>
          </cell>
          <cell r="G1660">
            <v>51</v>
          </cell>
          <cell r="AA1660">
            <v>39</v>
          </cell>
        </row>
        <row r="1661">
          <cell r="E1661" t="str">
            <v>Chinook salmon</v>
          </cell>
          <cell r="G1661">
            <v>52</v>
          </cell>
          <cell r="AA1661">
            <v>39</v>
          </cell>
        </row>
        <row r="1662">
          <cell r="E1662" t="str">
            <v>Chinook salmon</v>
          </cell>
          <cell r="G1662">
            <v>55</v>
          </cell>
          <cell r="AA1662">
            <v>39</v>
          </cell>
        </row>
        <row r="1663">
          <cell r="E1663" t="str">
            <v>Chinook salmon</v>
          </cell>
          <cell r="G1663">
            <v>51</v>
          </cell>
          <cell r="AA1663">
            <v>39</v>
          </cell>
        </row>
        <row r="1664">
          <cell r="E1664" t="str">
            <v>Chinook salmon</v>
          </cell>
          <cell r="G1664">
            <v>49</v>
          </cell>
          <cell r="AA1664">
            <v>39</v>
          </cell>
        </row>
        <row r="1665">
          <cell r="E1665" t="str">
            <v>Chinook salmon</v>
          </cell>
          <cell r="G1665">
            <v>54</v>
          </cell>
          <cell r="AA1665">
            <v>39</v>
          </cell>
        </row>
        <row r="1666">
          <cell r="E1666" t="str">
            <v>Chinook salmon</v>
          </cell>
          <cell r="G1666">
            <v>49</v>
          </cell>
          <cell r="AA1666">
            <v>39</v>
          </cell>
        </row>
        <row r="1667">
          <cell r="E1667" t="str">
            <v>Chinook salmon</v>
          </cell>
          <cell r="G1667">
            <v>47</v>
          </cell>
          <cell r="AA1667">
            <v>39</v>
          </cell>
        </row>
        <row r="1668">
          <cell r="E1668" t="str">
            <v>Chinook salmon</v>
          </cell>
          <cell r="G1668">
            <v>49</v>
          </cell>
          <cell r="AA1668">
            <v>39</v>
          </cell>
        </row>
        <row r="1669">
          <cell r="E1669" t="str">
            <v>Chinook salmon</v>
          </cell>
          <cell r="G1669">
            <v>52</v>
          </cell>
          <cell r="AA1669">
            <v>39</v>
          </cell>
        </row>
        <row r="1670">
          <cell r="E1670" t="str">
            <v>Chinook salmon</v>
          </cell>
          <cell r="G1670">
            <v>47</v>
          </cell>
          <cell r="AA1670">
            <v>39</v>
          </cell>
        </row>
        <row r="1671">
          <cell r="E1671" t="str">
            <v>Chinook salmon</v>
          </cell>
          <cell r="G1671">
            <v>44</v>
          </cell>
          <cell r="AA1671">
            <v>39</v>
          </cell>
        </row>
        <row r="1672">
          <cell r="E1672" t="str">
            <v>Chinook salmon</v>
          </cell>
          <cell r="G1672">
            <v>52</v>
          </cell>
          <cell r="AA1672">
            <v>39</v>
          </cell>
        </row>
        <row r="1673">
          <cell r="E1673" t="str">
            <v>Chinook salmon</v>
          </cell>
          <cell r="G1673">
            <v>48</v>
          </cell>
          <cell r="AA1673">
            <v>39</v>
          </cell>
        </row>
        <row r="1674">
          <cell r="E1674" t="str">
            <v>Chinook salmon</v>
          </cell>
          <cell r="G1674">
            <v>49</v>
          </cell>
          <cell r="AA1674">
            <v>39</v>
          </cell>
        </row>
        <row r="1675">
          <cell r="E1675" t="str">
            <v>Chinook salmon</v>
          </cell>
          <cell r="G1675">
            <v>48</v>
          </cell>
          <cell r="AA1675">
            <v>39</v>
          </cell>
        </row>
        <row r="1676">
          <cell r="E1676" t="str">
            <v>Chinook salmon</v>
          </cell>
          <cell r="G1676">
            <v>48</v>
          </cell>
          <cell r="AA1676">
            <v>39</v>
          </cell>
        </row>
        <row r="1677">
          <cell r="E1677" t="str">
            <v>Chinook salmon</v>
          </cell>
          <cell r="G1677">
            <v>49</v>
          </cell>
          <cell r="H1677" t="str">
            <v>AD</v>
          </cell>
          <cell r="AA1677">
            <v>39</v>
          </cell>
        </row>
        <row r="1678">
          <cell r="E1678" t="str">
            <v>Chinook salmon</v>
          </cell>
          <cell r="G1678">
            <v>47</v>
          </cell>
          <cell r="H1678" t="str">
            <v>AD</v>
          </cell>
          <cell r="AA1678">
            <v>39</v>
          </cell>
        </row>
        <row r="1679">
          <cell r="E1679" t="str">
            <v>Chinook salmon</v>
          </cell>
          <cell r="G1679">
            <v>63</v>
          </cell>
          <cell r="H1679" t="str">
            <v>AD</v>
          </cell>
          <cell r="AA1679">
            <v>39</v>
          </cell>
        </row>
        <row r="1680">
          <cell r="E1680" t="str">
            <v>Chinook salmon</v>
          </cell>
          <cell r="G1680">
            <v>42</v>
          </cell>
          <cell r="H1680" t="str">
            <v>AD</v>
          </cell>
          <cell r="AA1680">
            <v>39</v>
          </cell>
        </row>
        <row r="1681">
          <cell r="E1681" t="str">
            <v>Chinook salmon</v>
          </cell>
          <cell r="G1681">
            <v>51</v>
          </cell>
          <cell r="AA1681">
            <v>39</v>
          </cell>
        </row>
        <row r="1682">
          <cell r="E1682" t="str">
            <v>Chinook salmon</v>
          </cell>
          <cell r="G1682">
            <v>49</v>
          </cell>
          <cell r="AA1682">
            <v>39</v>
          </cell>
        </row>
        <row r="1683">
          <cell r="E1683" t="str">
            <v>Chinook salmon</v>
          </cell>
          <cell r="G1683">
            <v>48</v>
          </cell>
          <cell r="AA1683">
            <v>39</v>
          </cell>
        </row>
        <row r="1684">
          <cell r="E1684" t="str">
            <v>Chinook salmon</v>
          </cell>
          <cell r="G1684">
            <v>47</v>
          </cell>
          <cell r="AA1684">
            <v>39</v>
          </cell>
        </row>
        <row r="1685">
          <cell r="E1685" t="str">
            <v>Chinook salmon</v>
          </cell>
          <cell r="G1685">
            <v>48</v>
          </cell>
          <cell r="AA1685">
            <v>39</v>
          </cell>
        </row>
        <row r="1686">
          <cell r="E1686" t="str">
            <v>Chinook salmon</v>
          </cell>
          <cell r="G1686">
            <v>53</v>
          </cell>
          <cell r="AA1686">
            <v>39</v>
          </cell>
        </row>
        <row r="1687">
          <cell r="E1687" t="str">
            <v>Chinook salmon</v>
          </cell>
          <cell r="G1687">
            <v>47</v>
          </cell>
          <cell r="AA1687">
            <v>39</v>
          </cell>
        </row>
        <row r="1688">
          <cell r="E1688" t="str">
            <v>Chinook salmon</v>
          </cell>
          <cell r="G1688">
            <v>48</v>
          </cell>
          <cell r="AA1688">
            <v>39</v>
          </cell>
        </row>
        <row r="1689">
          <cell r="E1689" t="str">
            <v>Chinook salmon</v>
          </cell>
          <cell r="G1689">
            <v>46</v>
          </cell>
          <cell r="AA1689">
            <v>39</v>
          </cell>
        </row>
        <row r="1690">
          <cell r="E1690" t="str">
            <v>Chinook salmon</v>
          </cell>
          <cell r="G1690">
            <v>55</v>
          </cell>
          <cell r="AA1690">
            <v>39</v>
          </cell>
        </row>
        <row r="1691">
          <cell r="E1691" t="str">
            <v>Chinook salmon</v>
          </cell>
          <cell r="G1691">
            <v>51</v>
          </cell>
          <cell r="AA1691">
            <v>39</v>
          </cell>
        </row>
        <row r="1692">
          <cell r="E1692" t="str">
            <v>Chinook salmon</v>
          </cell>
          <cell r="G1692">
            <v>52</v>
          </cell>
          <cell r="AA1692">
            <v>39</v>
          </cell>
        </row>
        <row r="1693">
          <cell r="E1693" t="str">
            <v>Chinook salmon</v>
          </cell>
          <cell r="G1693">
            <v>49</v>
          </cell>
          <cell r="AA1693">
            <v>39</v>
          </cell>
        </row>
        <row r="1694">
          <cell r="E1694" t="str">
            <v>Chinook salmon</v>
          </cell>
          <cell r="G1694">
            <v>53</v>
          </cell>
          <cell r="AA1694">
            <v>39</v>
          </cell>
        </row>
        <row r="1695">
          <cell r="E1695" t="str">
            <v>Chinook salmon</v>
          </cell>
          <cell r="G1695">
            <v>53</v>
          </cell>
          <cell r="AA1695">
            <v>39</v>
          </cell>
        </row>
        <row r="1696">
          <cell r="E1696" t="str">
            <v>Chinook salmon</v>
          </cell>
          <cell r="G1696">
            <v>45</v>
          </cell>
          <cell r="AA1696">
            <v>39</v>
          </cell>
        </row>
        <row r="1697">
          <cell r="E1697" t="str">
            <v>Chinook salmon</v>
          </cell>
          <cell r="G1697">
            <v>44</v>
          </cell>
          <cell r="AA1697">
            <v>39</v>
          </cell>
        </row>
        <row r="1698">
          <cell r="E1698" t="str">
            <v>Chinook salmon</v>
          </cell>
          <cell r="G1698">
            <v>40</v>
          </cell>
          <cell r="AA1698">
            <v>39</v>
          </cell>
        </row>
        <row r="1699">
          <cell r="E1699" t="str">
            <v>Chinook salmon</v>
          </cell>
          <cell r="G1699">
            <v>50</v>
          </cell>
          <cell r="AA1699">
            <v>39</v>
          </cell>
        </row>
        <row r="1700">
          <cell r="E1700" t="str">
            <v>Chinook salmon</v>
          </cell>
          <cell r="G1700">
            <v>47</v>
          </cell>
          <cell r="H1700" t="str">
            <v>AD</v>
          </cell>
          <cell r="AA1700">
            <v>39</v>
          </cell>
        </row>
        <row r="1701">
          <cell r="E1701" t="str">
            <v>Chinook salmon</v>
          </cell>
          <cell r="G1701">
            <v>43</v>
          </cell>
          <cell r="H1701" t="str">
            <v>AD</v>
          </cell>
          <cell r="AA1701">
            <v>39</v>
          </cell>
        </row>
        <row r="1702">
          <cell r="E1702" t="str">
            <v>Chinook salmon</v>
          </cell>
          <cell r="G1702">
            <v>43</v>
          </cell>
          <cell r="H1702" t="str">
            <v>AD</v>
          </cell>
          <cell r="AA1702">
            <v>39</v>
          </cell>
        </row>
        <row r="1703">
          <cell r="E1703" t="str">
            <v>Chinook salmon</v>
          </cell>
          <cell r="G1703">
            <v>44</v>
          </cell>
          <cell r="H1703" t="str">
            <v>AD</v>
          </cell>
          <cell r="AA1703">
            <v>39</v>
          </cell>
        </row>
        <row r="1704">
          <cell r="E1704" t="str">
            <v>Chinook salmon</v>
          </cell>
          <cell r="G1704">
            <v>53</v>
          </cell>
          <cell r="H1704" t="str">
            <v>AD</v>
          </cell>
          <cell r="AA1704">
            <v>39</v>
          </cell>
        </row>
        <row r="1705">
          <cell r="E1705" t="str">
            <v>Chinook salmon</v>
          </cell>
          <cell r="G1705">
            <v>53</v>
          </cell>
          <cell r="H1705" t="str">
            <v>AD</v>
          </cell>
          <cell r="AA1705">
            <v>39</v>
          </cell>
        </row>
        <row r="1706">
          <cell r="E1706" t="str">
            <v>Chinook salmon</v>
          </cell>
          <cell r="G1706">
            <v>61</v>
          </cell>
          <cell r="AA1706">
            <v>39</v>
          </cell>
        </row>
        <row r="1707">
          <cell r="E1707" t="str">
            <v>Chinook salmon</v>
          </cell>
          <cell r="G1707">
            <v>63</v>
          </cell>
          <cell r="H1707" t="str">
            <v>AD</v>
          </cell>
          <cell r="AA1707">
            <v>39</v>
          </cell>
        </row>
        <row r="1708">
          <cell r="E1708" t="str">
            <v>Chinook salmon</v>
          </cell>
          <cell r="G1708">
            <v>59</v>
          </cell>
          <cell r="H1708" t="str">
            <v>AD</v>
          </cell>
          <cell r="AA1708">
            <v>39</v>
          </cell>
        </row>
        <row r="1709">
          <cell r="E1709" t="str">
            <v>Chinook salmon</v>
          </cell>
          <cell r="G1709">
            <v>63</v>
          </cell>
          <cell r="AA1709">
            <v>39</v>
          </cell>
        </row>
        <row r="1710">
          <cell r="E1710" t="str">
            <v>Chinook salmon</v>
          </cell>
          <cell r="G1710">
            <v>52</v>
          </cell>
          <cell r="AA1710">
            <v>39</v>
          </cell>
        </row>
        <row r="1711">
          <cell r="E1711" t="str">
            <v>Chinook salmon</v>
          </cell>
          <cell r="G1711">
            <v>64</v>
          </cell>
          <cell r="H1711" t="str">
            <v>AD</v>
          </cell>
          <cell r="AA1711">
            <v>39</v>
          </cell>
        </row>
        <row r="1712">
          <cell r="E1712" t="str">
            <v>Chinook salmon</v>
          </cell>
          <cell r="G1712">
            <v>53</v>
          </cell>
          <cell r="AA1712">
            <v>39</v>
          </cell>
        </row>
        <row r="1713">
          <cell r="E1713" t="str">
            <v>Chinook salmon</v>
          </cell>
          <cell r="G1713">
            <v>46</v>
          </cell>
          <cell r="AA1713">
            <v>39</v>
          </cell>
        </row>
        <row r="1714">
          <cell r="E1714" t="str">
            <v>Chinook salmon</v>
          </cell>
          <cell r="G1714">
            <v>47</v>
          </cell>
          <cell r="AA1714">
            <v>39</v>
          </cell>
        </row>
        <row r="1715">
          <cell r="E1715" t="str">
            <v>Chinook salmon</v>
          </cell>
          <cell r="G1715">
            <v>53</v>
          </cell>
          <cell r="AA1715">
            <v>39</v>
          </cell>
        </row>
        <row r="1716">
          <cell r="E1716" t="str">
            <v>Chinook salmon</v>
          </cell>
          <cell r="G1716">
            <v>46</v>
          </cell>
          <cell r="AA1716">
            <v>39</v>
          </cell>
        </row>
        <row r="1717">
          <cell r="E1717" t="str">
            <v>Chinook salmon</v>
          </cell>
          <cell r="G1717">
            <v>42</v>
          </cell>
          <cell r="AA1717">
            <v>39</v>
          </cell>
        </row>
        <row r="1718">
          <cell r="E1718" t="str">
            <v>Chinook salmon</v>
          </cell>
          <cell r="G1718">
            <v>47</v>
          </cell>
          <cell r="AA1718">
            <v>39</v>
          </cell>
        </row>
        <row r="1719">
          <cell r="E1719" t="str">
            <v>Chinook salmon</v>
          </cell>
          <cell r="G1719">
            <v>51</v>
          </cell>
          <cell r="AA1719">
            <v>39</v>
          </cell>
        </row>
        <row r="1720">
          <cell r="E1720" t="str">
            <v>Chinook salmon</v>
          </cell>
          <cell r="G1720">
            <v>52</v>
          </cell>
          <cell r="H1720" t="str">
            <v>AD</v>
          </cell>
          <cell r="AA1720">
            <v>39</v>
          </cell>
        </row>
        <row r="1721">
          <cell r="E1721" t="str">
            <v>Chinook salmon</v>
          </cell>
          <cell r="G1721">
            <v>47</v>
          </cell>
          <cell r="AA1721">
            <v>39</v>
          </cell>
        </row>
        <row r="1722">
          <cell r="E1722" t="str">
            <v>Chinook salmon</v>
          </cell>
          <cell r="G1722">
            <v>50</v>
          </cell>
          <cell r="AA1722">
            <v>39</v>
          </cell>
        </row>
        <row r="1723">
          <cell r="E1723" t="str">
            <v>Chinook salmon</v>
          </cell>
          <cell r="G1723">
            <v>54</v>
          </cell>
          <cell r="AA1723">
            <v>39</v>
          </cell>
        </row>
        <row r="1724">
          <cell r="E1724" t="str">
            <v>Chinook salmon</v>
          </cell>
          <cell r="G1724">
            <v>41</v>
          </cell>
          <cell r="AA1724">
            <v>39</v>
          </cell>
        </row>
        <row r="1725">
          <cell r="E1725" t="str">
            <v>Chinook salmon</v>
          </cell>
          <cell r="G1725">
            <v>45</v>
          </cell>
          <cell r="AA1725">
            <v>39</v>
          </cell>
        </row>
        <row r="1726">
          <cell r="E1726" t="str">
            <v>Chinook salmon</v>
          </cell>
          <cell r="G1726">
            <v>39</v>
          </cell>
          <cell r="AA1726">
            <v>39</v>
          </cell>
        </row>
        <row r="1727">
          <cell r="E1727" t="str">
            <v>Chinook salmon</v>
          </cell>
          <cell r="G1727">
            <v>43</v>
          </cell>
          <cell r="AA1727">
            <v>39</v>
          </cell>
        </row>
        <row r="1728">
          <cell r="E1728" t="str">
            <v>Chinook salmon</v>
          </cell>
          <cell r="G1728">
            <v>43</v>
          </cell>
          <cell r="AA1728">
            <v>39</v>
          </cell>
        </row>
        <row r="1729">
          <cell r="E1729" t="str">
            <v>Chinook salmon</v>
          </cell>
          <cell r="G1729">
            <v>53</v>
          </cell>
          <cell r="AA1729">
            <v>39</v>
          </cell>
        </row>
        <row r="1730">
          <cell r="E1730" t="str">
            <v>Chinook salmon</v>
          </cell>
          <cell r="G1730">
            <v>49</v>
          </cell>
          <cell r="AA1730">
            <v>39</v>
          </cell>
        </row>
        <row r="1731">
          <cell r="E1731" t="str">
            <v>Chinook salmon</v>
          </cell>
          <cell r="G1731">
            <v>45</v>
          </cell>
          <cell r="AA1731">
            <v>39</v>
          </cell>
        </row>
        <row r="1732">
          <cell r="E1732" t="str">
            <v>Chinook salmon</v>
          </cell>
          <cell r="G1732">
            <v>53</v>
          </cell>
          <cell r="H1732" t="str">
            <v>AD</v>
          </cell>
          <cell r="AA1732">
            <v>39</v>
          </cell>
        </row>
        <row r="1733">
          <cell r="E1733" t="str">
            <v>Chinook salmon</v>
          </cell>
          <cell r="G1733">
            <v>64</v>
          </cell>
          <cell r="AA1733">
            <v>39</v>
          </cell>
        </row>
        <row r="1734">
          <cell r="E1734" t="str">
            <v>Chinook salmon</v>
          </cell>
          <cell r="G1734">
            <v>73</v>
          </cell>
          <cell r="H1734" t="str">
            <v>AD</v>
          </cell>
          <cell r="AA1734">
            <v>39</v>
          </cell>
        </row>
        <row r="1735">
          <cell r="E1735" t="str">
            <v>Chinook salmon</v>
          </cell>
          <cell r="G1735">
            <v>68</v>
          </cell>
          <cell r="AA1735">
            <v>39</v>
          </cell>
        </row>
        <row r="1736">
          <cell r="E1736" t="str">
            <v>Chinook salmon</v>
          </cell>
          <cell r="G1736">
            <v>62</v>
          </cell>
          <cell r="H1736" t="str">
            <v>AD</v>
          </cell>
          <cell r="AA1736">
            <v>39</v>
          </cell>
        </row>
        <row r="1737">
          <cell r="E1737" t="str">
            <v>Chinook salmon</v>
          </cell>
          <cell r="G1737">
            <v>56</v>
          </cell>
          <cell r="AA1737">
            <v>39</v>
          </cell>
        </row>
        <row r="1738">
          <cell r="E1738" t="str">
            <v>Chinook salmon</v>
          </cell>
          <cell r="G1738">
            <v>71</v>
          </cell>
          <cell r="H1738" t="str">
            <v>AD</v>
          </cell>
          <cell r="AA1738">
            <v>39</v>
          </cell>
        </row>
        <row r="1739">
          <cell r="E1739" t="str">
            <v>Chinook salmon</v>
          </cell>
          <cell r="G1739">
            <v>69</v>
          </cell>
          <cell r="AA1739">
            <v>39</v>
          </cell>
        </row>
        <row r="1740">
          <cell r="E1740" t="str">
            <v>Chinook salmon</v>
          </cell>
          <cell r="G1740">
            <v>63</v>
          </cell>
          <cell r="H1740" t="str">
            <v>AD</v>
          </cell>
          <cell r="AA1740">
            <v>39</v>
          </cell>
        </row>
        <row r="1741">
          <cell r="E1741" t="str">
            <v>Chinook salmon</v>
          </cell>
          <cell r="G1741">
            <v>56</v>
          </cell>
          <cell r="AA1741">
            <v>39</v>
          </cell>
        </row>
        <row r="1742">
          <cell r="E1742" t="str">
            <v>Chinook salmon</v>
          </cell>
          <cell r="G1742">
            <v>57</v>
          </cell>
          <cell r="H1742" t="str">
            <v>AD</v>
          </cell>
          <cell r="AA1742">
            <v>39</v>
          </cell>
        </row>
        <row r="1743">
          <cell r="E1743" t="str">
            <v>Chinook salmon</v>
          </cell>
          <cell r="G1743">
            <v>71</v>
          </cell>
          <cell r="AA1743">
            <v>39</v>
          </cell>
        </row>
        <row r="1744">
          <cell r="E1744" t="str">
            <v>Chinook salmon</v>
          </cell>
          <cell r="G1744">
            <v>64</v>
          </cell>
          <cell r="AA1744">
            <v>39</v>
          </cell>
        </row>
        <row r="1745">
          <cell r="E1745" t="str">
            <v>Chinook salmon</v>
          </cell>
          <cell r="G1745">
            <v>66</v>
          </cell>
          <cell r="AA1745">
            <v>39</v>
          </cell>
        </row>
        <row r="1746">
          <cell r="E1746" t="str">
            <v>Chinook salmon</v>
          </cell>
          <cell r="G1746">
            <v>65</v>
          </cell>
          <cell r="AA1746">
            <v>39</v>
          </cell>
        </row>
        <row r="1747">
          <cell r="E1747" t="str">
            <v>Chinook salmon</v>
          </cell>
          <cell r="G1747">
            <v>59</v>
          </cell>
          <cell r="AA1747">
            <v>39</v>
          </cell>
        </row>
        <row r="1748">
          <cell r="E1748" t="str">
            <v>Chinook salmon</v>
          </cell>
          <cell r="G1748">
            <v>62</v>
          </cell>
          <cell r="AA1748">
            <v>39</v>
          </cell>
        </row>
        <row r="1749">
          <cell r="E1749" t="str">
            <v>Chinook salmon</v>
          </cell>
          <cell r="G1749">
            <v>59</v>
          </cell>
          <cell r="AA1749">
            <v>39</v>
          </cell>
        </row>
        <row r="1750">
          <cell r="E1750" t="str">
            <v>Chinook salmon</v>
          </cell>
          <cell r="G1750">
            <v>64</v>
          </cell>
          <cell r="H1750" t="str">
            <v>AD</v>
          </cell>
          <cell r="AA1750">
            <v>39</v>
          </cell>
        </row>
        <row r="1751">
          <cell r="E1751" t="str">
            <v>Chinook salmon</v>
          </cell>
          <cell r="G1751">
            <v>72</v>
          </cell>
          <cell r="AA1751">
            <v>39</v>
          </cell>
        </row>
        <row r="1752">
          <cell r="E1752" t="str">
            <v>Chinook salmon</v>
          </cell>
          <cell r="G1752">
            <v>65</v>
          </cell>
          <cell r="AA1752">
            <v>39</v>
          </cell>
        </row>
        <row r="1753">
          <cell r="E1753" t="str">
            <v>Chinook salmon</v>
          </cell>
          <cell r="G1753">
            <v>60</v>
          </cell>
          <cell r="H1753" t="str">
            <v>AD</v>
          </cell>
          <cell r="AA1753">
            <v>39</v>
          </cell>
        </row>
        <row r="1754">
          <cell r="E1754" t="str">
            <v>Chinook salmon</v>
          </cell>
          <cell r="G1754">
            <v>65</v>
          </cell>
          <cell r="AA1754">
            <v>39</v>
          </cell>
        </row>
        <row r="1755">
          <cell r="E1755" t="str">
            <v>Chinook salmon</v>
          </cell>
          <cell r="G1755">
            <v>73</v>
          </cell>
          <cell r="AA1755">
            <v>39</v>
          </cell>
        </row>
        <row r="1756">
          <cell r="E1756" t="str">
            <v>Chinook salmon</v>
          </cell>
          <cell r="G1756">
            <v>65</v>
          </cell>
          <cell r="AA1756">
            <v>39</v>
          </cell>
        </row>
        <row r="1757">
          <cell r="E1757" t="str">
            <v>Chinook salmon</v>
          </cell>
          <cell r="G1757">
            <v>58</v>
          </cell>
          <cell r="H1757" t="str">
            <v>AD</v>
          </cell>
          <cell r="AA1757">
            <v>39</v>
          </cell>
        </row>
        <row r="1758">
          <cell r="E1758" t="str">
            <v>Chinook salmon</v>
          </cell>
          <cell r="G1758">
            <v>67</v>
          </cell>
          <cell r="AA1758">
            <v>39</v>
          </cell>
        </row>
        <row r="1759">
          <cell r="E1759" t="str">
            <v>Chinook salmon</v>
          </cell>
          <cell r="G1759">
            <v>60</v>
          </cell>
          <cell r="H1759" t="str">
            <v>AD</v>
          </cell>
          <cell r="AA1759">
            <v>39</v>
          </cell>
        </row>
        <row r="1760">
          <cell r="E1760" t="str">
            <v>Chinook salmon</v>
          </cell>
          <cell r="G1760">
            <v>68</v>
          </cell>
          <cell r="H1760" t="str">
            <v>AD</v>
          </cell>
          <cell r="AA1760">
            <v>39</v>
          </cell>
        </row>
        <row r="1761">
          <cell r="E1761" t="str">
            <v>Chinook salmon</v>
          </cell>
          <cell r="G1761">
            <v>66</v>
          </cell>
          <cell r="H1761" t="str">
            <v>AD</v>
          </cell>
          <cell r="AA1761">
            <v>39</v>
          </cell>
        </row>
        <row r="1762">
          <cell r="E1762" t="str">
            <v>Chinook salmon</v>
          </cell>
          <cell r="G1762">
            <v>59</v>
          </cell>
          <cell r="AA1762">
            <v>39</v>
          </cell>
        </row>
        <row r="1763">
          <cell r="E1763" t="str">
            <v>Chinook salmon</v>
          </cell>
          <cell r="G1763">
            <v>61</v>
          </cell>
          <cell r="AA1763">
            <v>39</v>
          </cell>
        </row>
        <row r="1764">
          <cell r="E1764" t="str">
            <v>Chinook salmon</v>
          </cell>
          <cell r="G1764">
            <v>65</v>
          </cell>
          <cell r="AA1764">
            <v>39</v>
          </cell>
        </row>
        <row r="1765">
          <cell r="E1765" t="str">
            <v>Chinook salmon</v>
          </cell>
          <cell r="G1765">
            <v>76</v>
          </cell>
          <cell r="H1765" t="str">
            <v>AD</v>
          </cell>
          <cell r="AA1765">
            <v>39</v>
          </cell>
        </row>
        <row r="1766">
          <cell r="E1766" t="str">
            <v>Chinook salmon</v>
          </cell>
          <cell r="G1766">
            <v>55</v>
          </cell>
          <cell r="AA1766">
            <v>39</v>
          </cell>
        </row>
        <row r="1767">
          <cell r="E1767" t="str">
            <v>Chinook salmon</v>
          </cell>
          <cell r="G1767">
            <v>64</v>
          </cell>
          <cell r="AA1767">
            <v>39</v>
          </cell>
        </row>
        <row r="1768">
          <cell r="E1768" t="str">
            <v>Chinook salmon</v>
          </cell>
          <cell r="G1768">
            <v>63</v>
          </cell>
          <cell r="AA1768">
            <v>39</v>
          </cell>
        </row>
        <row r="1769">
          <cell r="E1769" t="str">
            <v>Chinook salmon</v>
          </cell>
          <cell r="G1769">
            <v>70</v>
          </cell>
          <cell r="AA1769">
            <v>39</v>
          </cell>
        </row>
        <row r="1770">
          <cell r="E1770" t="str">
            <v>Chinook salmon</v>
          </cell>
          <cell r="G1770">
            <v>73</v>
          </cell>
          <cell r="H1770" t="str">
            <v>AD</v>
          </cell>
          <cell r="AA1770">
            <v>39</v>
          </cell>
        </row>
        <row r="1771">
          <cell r="E1771" t="str">
            <v>Chinook salmon</v>
          </cell>
          <cell r="G1771">
            <v>58</v>
          </cell>
          <cell r="AA1771">
            <v>39</v>
          </cell>
        </row>
        <row r="1772">
          <cell r="E1772" t="str">
            <v>Chinook salmon</v>
          </cell>
          <cell r="G1772">
            <v>69</v>
          </cell>
          <cell r="AA1772">
            <v>39</v>
          </cell>
        </row>
        <row r="1773">
          <cell r="E1773" t="str">
            <v>Chinook salmon</v>
          </cell>
          <cell r="G1773">
            <v>62</v>
          </cell>
          <cell r="AA1773">
            <v>39</v>
          </cell>
        </row>
        <row r="1774">
          <cell r="E1774" t="str">
            <v>Chinook salmon</v>
          </cell>
          <cell r="G1774">
            <v>59</v>
          </cell>
          <cell r="AA1774">
            <v>39</v>
          </cell>
        </row>
        <row r="1775">
          <cell r="E1775" t="str">
            <v>Chinook salmon</v>
          </cell>
          <cell r="G1775">
            <v>68</v>
          </cell>
          <cell r="AA1775">
            <v>39</v>
          </cell>
        </row>
        <row r="1776">
          <cell r="E1776" t="str">
            <v>Chinook salmon</v>
          </cell>
          <cell r="G1776">
            <v>68</v>
          </cell>
          <cell r="AA1776">
            <v>39</v>
          </cell>
        </row>
        <row r="1777">
          <cell r="E1777" t="str">
            <v>Chinook salmon</v>
          </cell>
          <cell r="G1777">
            <v>71</v>
          </cell>
          <cell r="AA1777">
            <v>39</v>
          </cell>
        </row>
        <row r="1778">
          <cell r="E1778" t="str">
            <v>Chinook salmon</v>
          </cell>
          <cell r="G1778">
            <v>63</v>
          </cell>
          <cell r="H1778" t="str">
            <v>AD</v>
          </cell>
          <cell r="AA1778">
            <v>39</v>
          </cell>
        </row>
        <row r="1779">
          <cell r="E1779" t="str">
            <v>Chinook salmon</v>
          </cell>
          <cell r="G1779">
            <v>59</v>
          </cell>
          <cell r="AA1779">
            <v>39</v>
          </cell>
        </row>
        <row r="1780">
          <cell r="E1780" t="str">
            <v>Chinook salmon</v>
          </cell>
          <cell r="G1780">
            <v>56</v>
          </cell>
          <cell r="AA1780">
            <v>39</v>
          </cell>
        </row>
        <row r="1781">
          <cell r="E1781" t="str">
            <v>Chinook salmon</v>
          </cell>
          <cell r="G1781">
            <v>66</v>
          </cell>
          <cell r="AA1781">
            <v>39</v>
          </cell>
        </row>
        <row r="1782">
          <cell r="E1782" t="str">
            <v>Chinook salmon</v>
          </cell>
          <cell r="G1782">
            <v>58</v>
          </cell>
          <cell r="AA1782">
            <v>39</v>
          </cell>
        </row>
        <row r="1783">
          <cell r="E1783" t="str">
            <v>Chinook salmon</v>
          </cell>
          <cell r="G1783">
            <v>57</v>
          </cell>
          <cell r="H1783" t="str">
            <v>AD</v>
          </cell>
          <cell r="AA1783">
            <v>39</v>
          </cell>
        </row>
        <row r="1784">
          <cell r="E1784" t="str">
            <v>Chinook salmon</v>
          </cell>
          <cell r="G1784">
            <v>58</v>
          </cell>
          <cell r="H1784" t="str">
            <v>AD</v>
          </cell>
          <cell r="AA1784">
            <v>39</v>
          </cell>
        </row>
        <row r="1785">
          <cell r="E1785" t="str">
            <v>Chinook salmon</v>
          </cell>
          <cell r="G1785">
            <v>62</v>
          </cell>
          <cell r="AA1785">
            <v>39</v>
          </cell>
        </row>
        <row r="1786">
          <cell r="E1786" t="str">
            <v>Chinook salmon</v>
          </cell>
          <cell r="G1786">
            <v>55</v>
          </cell>
          <cell r="AA1786">
            <v>39</v>
          </cell>
        </row>
        <row r="1787">
          <cell r="E1787" t="str">
            <v>Chinook salmon</v>
          </cell>
          <cell r="G1787">
            <v>63</v>
          </cell>
          <cell r="AA1787">
            <v>39</v>
          </cell>
        </row>
        <row r="1788">
          <cell r="E1788" t="str">
            <v>Chinook salmon</v>
          </cell>
          <cell r="G1788">
            <v>59</v>
          </cell>
          <cell r="H1788" t="str">
            <v>AD</v>
          </cell>
          <cell r="AA1788">
            <v>39</v>
          </cell>
        </row>
        <row r="1789">
          <cell r="E1789" t="str">
            <v>Chinook salmon</v>
          </cell>
          <cell r="G1789">
            <v>66</v>
          </cell>
          <cell r="AA1789">
            <v>39</v>
          </cell>
        </row>
        <row r="1790">
          <cell r="E1790" t="str">
            <v>Chinook salmon</v>
          </cell>
          <cell r="G1790">
            <v>75</v>
          </cell>
          <cell r="AA1790">
            <v>39</v>
          </cell>
        </row>
        <row r="1791">
          <cell r="E1791" t="str">
            <v>Chinook salmon</v>
          </cell>
          <cell r="G1791">
            <v>69</v>
          </cell>
          <cell r="AA1791">
            <v>39</v>
          </cell>
        </row>
        <row r="1792">
          <cell r="E1792" t="str">
            <v>Chinook salmon</v>
          </cell>
          <cell r="G1792">
            <v>63</v>
          </cell>
          <cell r="H1792" t="str">
            <v>AD</v>
          </cell>
          <cell r="AA1792">
            <v>39</v>
          </cell>
        </row>
        <row r="1793">
          <cell r="E1793" t="str">
            <v>Chinook salmon</v>
          </cell>
          <cell r="G1793">
            <v>68</v>
          </cell>
          <cell r="AA1793">
            <v>39</v>
          </cell>
        </row>
        <row r="1794">
          <cell r="E1794" t="str">
            <v>Chinook salmon</v>
          </cell>
          <cell r="G1794">
            <v>57</v>
          </cell>
          <cell r="AA1794">
            <v>39</v>
          </cell>
        </row>
        <row r="1795">
          <cell r="E1795" t="str">
            <v>Chinook salmon</v>
          </cell>
          <cell r="G1795">
            <v>71</v>
          </cell>
          <cell r="AA1795">
            <v>39</v>
          </cell>
        </row>
        <row r="1796">
          <cell r="E1796" t="str">
            <v>Chinook salmon</v>
          </cell>
          <cell r="G1796">
            <v>57</v>
          </cell>
          <cell r="AA1796">
            <v>39</v>
          </cell>
        </row>
        <row r="1797">
          <cell r="E1797" t="str">
            <v>Chinook salmon</v>
          </cell>
          <cell r="G1797">
            <v>62</v>
          </cell>
          <cell r="AA1797">
            <v>39</v>
          </cell>
        </row>
        <row r="1798">
          <cell r="E1798" t="str">
            <v>Chinook salmon</v>
          </cell>
          <cell r="G1798">
            <v>63</v>
          </cell>
          <cell r="AA1798">
            <v>39</v>
          </cell>
        </row>
        <row r="1799">
          <cell r="E1799" t="str">
            <v>Chinook salmon</v>
          </cell>
          <cell r="G1799">
            <v>64</v>
          </cell>
          <cell r="AA1799">
            <v>39</v>
          </cell>
        </row>
        <row r="1800">
          <cell r="E1800" t="str">
            <v>Chinook salmon</v>
          </cell>
          <cell r="G1800">
            <v>57</v>
          </cell>
          <cell r="H1800" t="str">
            <v>AD</v>
          </cell>
          <cell r="AA1800">
            <v>39</v>
          </cell>
        </row>
        <row r="1801">
          <cell r="E1801" t="str">
            <v>Chinook salmon</v>
          </cell>
          <cell r="G1801">
            <v>58</v>
          </cell>
          <cell r="AA1801">
            <v>39</v>
          </cell>
        </row>
        <row r="1802">
          <cell r="E1802" t="str">
            <v>Chinook salmon</v>
          </cell>
          <cell r="G1802">
            <v>56</v>
          </cell>
          <cell r="H1802" t="str">
            <v>AD</v>
          </cell>
          <cell r="AA1802">
            <v>39</v>
          </cell>
        </row>
        <row r="1803">
          <cell r="E1803" t="str">
            <v>Chinook salmon</v>
          </cell>
          <cell r="G1803">
            <v>54</v>
          </cell>
          <cell r="AA1803">
            <v>39</v>
          </cell>
        </row>
        <row r="1804">
          <cell r="E1804" t="str">
            <v>Chinook salmon</v>
          </cell>
          <cell r="G1804">
            <v>50</v>
          </cell>
          <cell r="AA1804">
            <v>39</v>
          </cell>
        </row>
        <row r="1805">
          <cell r="E1805" t="str">
            <v>Chinook salmon</v>
          </cell>
          <cell r="G1805">
            <v>52</v>
          </cell>
          <cell r="AA1805">
            <v>39</v>
          </cell>
        </row>
        <row r="1806">
          <cell r="E1806" t="str">
            <v>Chinook salmon</v>
          </cell>
          <cell r="G1806">
            <v>51</v>
          </cell>
          <cell r="H1806" t="str">
            <v>AD</v>
          </cell>
          <cell r="AA1806">
            <v>39</v>
          </cell>
        </row>
        <row r="1807">
          <cell r="E1807" t="str">
            <v>Chinook salmon</v>
          </cell>
          <cell r="G1807">
            <v>48</v>
          </cell>
          <cell r="AA1807">
            <v>39</v>
          </cell>
        </row>
        <row r="1808">
          <cell r="E1808" t="str">
            <v>Chinook salmon</v>
          </cell>
          <cell r="G1808">
            <v>49</v>
          </cell>
          <cell r="AA1808">
            <v>39</v>
          </cell>
        </row>
        <row r="1809">
          <cell r="E1809" t="str">
            <v>Chinook salmon</v>
          </cell>
          <cell r="G1809">
            <v>45</v>
          </cell>
          <cell r="AA1809">
            <v>39</v>
          </cell>
        </row>
        <row r="1810">
          <cell r="E1810" t="str">
            <v>Chinook salmon</v>
          </cell>
          <cell r="G1810">
            <v>51</v>
          </cell>
          <cell r="H1810" t="str">
            <v>AD</v>
          </cell>
          <cell r="AA1810">
            <v>39</v>
          </cell>
        </row>
        <row r="1811">
          <cell r="E1811" t="str">
            <v>Chinook salmon</v>
          </cell>
          <cell r="G1811">
            <v>48</v>
          </cell>
          <cell r="AA1811">
            <v>39</v>
          </cell>
        </row>
        <row r="1812">
          <cell r="E1812" t="str">
            <v>Chinook salmon</v>
          </cell>
          <cell r="G1812">
            <v>42</v>
          </cell>
          <cell r="AA1812">
            <v>39</v>
          </cell>
        </row>
        <row r="1813">
          <cell r="E1813" t="str">
            <v>Chinook salmon</v>
          </cell>
          <cell r="G1813">
            <v>42</v>
          </cell>
          <cell r="AA1813">
            <v>39</v>
          </cell>
        </row>
        <row r="1814">
          <cell r="E1814" t="str">
            <v>Chinook salmon</v>
          </cell>
          <cell r="G1814">
            <v>50</v>
          </cell>
          <cell r="H1814" t="str">
            <v>AD</v>
          </cell>
          <cell r="AA1814">
            <v>39</v>
          </cell>
        </row>
        <row r="1815">
          <cell r="E1815" t="str">
            <v>Chinook salmon</v>
          </cell>
          <cell r="G1815">
            <v>53</v>
          </cell>
          <cell r="AA1815">
            <v>39</v>
          </cell>
        </row>
        <row r="1816">
          <cell r="E1816" t="str">
            <v>Chinook salmon</v>
          </cell>
          <cell r="G1816">
            <v>47</v>
          </cell>
          <cell r="H1816" t="str">
            <v>AD</v>
          </cell>
          <cell r="AA1816">
            <v>39</v>
          </cell>
        </row>
        <row r="1817">
          <cell r="E1817" t="str">
            <v>Chinook salmon</v>
          </cell>
          <cell r="G1817">
            <v>53</v>
          </cell>
          <cell r="AA1817">
            <v>39</v>
          </cell>
        </row>
        <row r="1818">
          <cell r="E1818" t="str">
            <v>Chinook salmon</v>
          </cell>
          <cell r="G1818">
            <v>54</v>
          </cell>
          <cell r="H1818" t="str">
            <v>AD</v>
          </cell>
          <cell r="AA1818">
            <v>39</v>
          </cell>
        </row>
        <row r="1819">
          <cell r="E1819" t="str">
            <v>Chinook salmon</v>
          </cell>
          <cell r="G1819">
            <v>46</v>
          </cell>
          <cell r="AA1819">
            <v>39</v>
          </cell>
        </row>
        <row r="1820">
          <cell r="E1820" t="str">
            <v>Chinook salmon</v>
          </cell>
          <cell r="G1820">
            <v>43</v>
          </cell>
          <cell r="AA1820">
            <v>39</v>
          </cell>
        </row>
        <row r="1821">
          <cell r="E1821" t="str">
            <v>Chinook salmon</v>
          </cell>
          <cell r="G1821">
            <v>48</v>
          </cell>
          <cell r="AA1821">
            <v>39</v>
          </cell>
        </row>
        <row r="1822">
          <cell r="E1822" t="str">
            <v>Chinook salmon</v>
          </cell>
          <cell r="G1822">
            <v>51</v>
          </cell>
          <cell r="AA1822">
            <v>39</v>
          </cell>
        </row>
        <row r="1823">
          <cell r="E1823" t="str">
            <v>Chinook salmon</v>
          </cell>
          <cell r="G1823">
            <v>53</v>
          </cell>
          <cell r="H1823" t="str">
            <v>AD</v>
          </cell>
          <cell r="AA1823">
            <v>39</v>
          </cell>
        </row>
        <row r="1824">
          <cell r="E1824" t="str">
            <v>Chinook salmon</v>
          </cell>
          <cell r="G1824">
            <v>66</v>
          </cell>
          <cell r="AA1824">
            <v>39</v>
          </cell>
        </row>
        <row r="1825">
          <cell r="E1825" t="str">
            <v>Chinook salmon</v>
          </cell>
          <cell r="G1825">
            <v>61</v>
          </cell>
          <cell r="AA1825">
            <v>39</v>
          </cell>
        </row>
        <row r="1826">
          <cell r="E1826" t="str">
            <v>Chinook salmon</v>
          </cell>
          <cell r="G1826">
            <v>79</v>
          </cell>
          <cell r="AA1826">
            <v>39</v>
          </cell>
        </row>
        <row r="1827">
          <cell r="E1827" t="str">
            <v>Chinook salmon</v>
          </cell>
          <cell r="G1827">
            <v>79</v>
          </cell>
          <cell r="H1827" t="str">
            <v>AD</v>
          </cell>
          <cell r="AA1827">
            <v>39</v>
          </cell>
        </row>
        <row r="1828">
          <cell r="E1828" t="str">
            <v>Chinook salmon</v>
          </cell>
          <cell r="G1828">
            <v>74</v>
          </cell>
          <cell r="AA1828">
            <v>39</v>
          </cell>
        </row>
        <row r="1829">
          <cell r="E1829" t="str">
            <v>Chinook salmon</v>
          </cell>
          <cell r="G1829">
            <v>64</v>
          </cell>
          <cell r="AA1829">
            <v>39</v>
          </cell>
        </row>
        <row r="1830">
          <cell r="E1830" t="str">
            <v>Chinook salmon</v>
          </cell>
          <cell r="G1830">
            <v>73</v>
          </cell>
          <cell r="AA1830">
            <v>39</v>
          </cell>
        </row>
        <row r="1831">
          <cell r="E1831" t="str">
            <v>Chinook salmon</v>
          </cell>
          <cell r="G1831">
            <v>66</v>
          </cell>
          <cell r="AA1831">
            <v>39</v>
          </cell>
        </row>
        <row r="1832">
          <cell r="E1832" t="str">
            <v>Chinook salmon</v>
          </cell>
          <cell r="G1832">
            <v>80</v>
          </cell>
          <cell r="AA1832">
            <v>39</v>
          </cell>
        </row>
        <row r="1833">
          <cell r="E1833" t="str">
            <v>Chinook salmon</v>
          </cell>
          <cell r="G1833">
            <v>70</v>
          </cell>
          <cell r="AA1833">
            <v>39</v>
          </cell>
        </row>
        <row r="1834">
          <cell r="E1834" t="str">
            <v>Chinook salmon</v>
          </cell>
          <cell r="G1834">
            <v>68</v>
          </cell>
          <cell r="AA1834">
            <v>39</v>
          </cell>
        </row>
        <row r="1835">
          <cell r="E1835" t="str">
            <v>Chinook salmon</v>
          </cell>
          <cell r="G1835">
            <v>57</v>
          </cell>
          <cell r="AA1835">
            <v>39</v>
          </cell>
        </row>
        <row r="1836">
          <cell r="E1836" t="str">
            <v>Chinook salmon</v>
          </cell>
          <cell r="G1836">
            <v>67</v>
          </cell>
          <cell r="AA1836">
            <v>39</v>
          </cell>
        </row>
        <row r="1837">
          <cell r="E1837" t="str">
            <v>Chinook salmon</v>
          </cell>
          <cell r="G1837">
            <v>74</v>
          </cell>
          <cell r="H1837" t="str">
            <v>AD</v>
          </cell>
          <cell r="AA1837">
            <v>39</v>
          </cell>
        </row>
        <row r="1838">
          <cell r="E1838" t="str">
            <v>Chinook salmon</v>
          </cell>
          <cell r="G1838">
            <v>60</v>
          </cell>
          <cell r="AA1838">
            <v>39</v>
          </cell>
        </row>
        <row r="1839">
          <cell r="E1839" t="str">
            <v>Chinook salmon</v>
          </cell>
          <cell r="G1839">
            <v>60</v>
          </cell>
          <cell r="AA1839">
            <v>39</v>
          </cell>
        </row>
        <row r="1840">
          <cell r="E1840" t="str">
            <v>Chinook salmon</v>
          </cell>
          <cell r="G1840">
            <v>59</v>
          </cell>
          <cell r="AA1840">
            <v>39</v>
          </cell>
        </row>
        <row r="1841">
          <cell r="E1841" t="str">
            <v>Chinook salmon</v>
          </cell>
          <cell r="G1841">
            <v>65</v>
          </cell>
          <cell r="H1841" t="str">
            <v>AD</v>
          </cell>
          <cell r="AA1841">
            <v>39</v>
          </cell>
        </row>
        <row r="1842">
          <cell r="E1842" t="str">
            <v>Chinook salmon</v>
          </cell>
          <cell r="G1842">
            <v>74</v>
          </cell>
          <cell r="AA1842">
            <v>39</v>
          </cell>
        </row>
        <row r="1843">
          <cell r="E1843" t="str">
            <v>Chinook salmon</v>
          </cell>
          <cell r="G1843">
            <v>60</v>
          </cell>
          <cell r="AA1843">
            <v>39</v>
          </cell>
        </row>
        <row r="1844">
          <cell r="E1844" t="str">
            <v>Chinook salmon</v>
          </cell>
          <cell r="G1844">
            <v>65</v>
          </cell>
          <cell r="AA1844">
            <v>39</v>
          </cell>
        </row>
        <row r="1845">
          <cell r="E1845" t="str">
            <v>Chinook salmon</v>
          </cell>
          <cell r="G1845">
            <v>54</v>
          </cell>
          <cell r="AA1845">
            <v>39</v>
          </cell>
        </row>
        <row r="1846">
          <cell r="E1846" t="str">
            <v>Chinook salmon</v>
          </cell>
          <cell r="G1846">
            <v>71</v>
          </cell>
          <cell r="AA1846">
            <v>39</v>
          </cell>
        </row>
        <row r="1847">
          <cell r="E1847" t="str">
            <v>Chinook salmon</v>
          </cell>
          <cell r="G1847">
            <v>59</v>
          </cell>
          <cell r="AA1847">
            <v>39</v>
          </cell>
        </row>
        <row r="1848">
          <cell r="E1848" t="str">
            <v>Chinook salmon</v>
          </cell>
          <cell r="G1848">
            <v>68</v>
          </cell>
          <cell r="H1848" t="str">
            <v>AD</v>
          </cell>
          <cell r="AA1848">
            <v>39</v>
          </cell>
        </row>
        <row r="1849">
          <cell r="E1849" t="str">
            <v>Chinook salmon</v>
          </cell>
          <cell r="G1849">
            <v>72</v>
          </cell>
          <cell r="AA1849">
            <v>39</v>
          </cell>
        </row>
        <row r="1850">
          <cell r="E1850" t="str">
            <v>Chinook salmon</v>
          </cell>
          <cell r="G1850">
            <v>62</v>
          </cell>
          <cell r="AA1850">
            <v>39</v>
          </cell>
        </row>
        <row r="1851">
          <cell r="E1851" t="str">
            <v>Chinook salmon</v>
          </cell>
          <cell r="G1851">
            <v>53</v>
          </cell>
          <cell r="AA1851">
            <v>39</v>
          </cell>
        </row>
        <row r="1852">
          <cell r="E1852" t="str">
            <v>Chinook salmon</v>
          </cell>
          <cell r="G1852">
            <v>70</v>
          </cell>
          <cell r="AA1852">
            <v>39</v>
          </cell>
        </row>
        <row r="1853">
          <cell r="E1853" t="str">
            <v>Chinook salmon</v>
          </cell>
          <cell r="G1853">
            <v>73</v>
          </cell>
          <cell r="AA1853">
            <v>39</v>
          </cell>
        </row>
        <row r="1854">
          <cell r="E1854" t="str">
            <v>Chinook salmon</v>
          </cell>
          <cell r="G1854">
            <v>61</v>
          </cell>
          <cell r="AA1854">
            <v>39</v>
          </cell>
        </row>
        <row r="1855">
          <cell r="E1855" t="str">
            <v>Chinook salmon</v>
          </cell>
          <cell r="G1855">
            <v>59</v>
          </cell>
          <cell r="AA1855">
            <v>39</v>
          </cell>
        </row>
        <row r="1856">
          <cell r="E1856" t="str">
            <v>Chinook salmon</v>
          </cell>
          <cell r="G1856">
            <v>68</v>
          </cell>
          <cell r="AA1856">
            <v>39</v>
          </cell>
        </row>
        <row r="1857">
          <cell r="E1857" t="str">
            <v>Chinook salmon</v>
          </cell>
          <cell r="G1857">
            <v>64</v>
          </cell>
          <cell r="AA1857">
            <v>39</v>
          </cell>
        </row>
        <row r="1858">
          <cell r="E1858" t="str">
            <v>Chinook salmon</v>
          </cell>
          <cell r="G1858">
            <v>60</v>
          </cell>
          <cell r="AA1858">
            <v>39</v>
          </cell>
        </row>
        <row r="1859">
          <cell r="E1859" t="str">
            <v>Chinook salmon</v>
          </cell>
          <cell r="G1859">
            <v>53</v>
          </cell>
          <cell r="AA1859">
            <v>39</v>
          </cell>
        </row>
        <row r="1860">
          <cell r="E1860" t="str">
            <v>Chinook salmon</v>
          </cell>
          <cell r="G1860">
            <v>65</v>
          </cell>
          <cell r="AA1860">
            <v>39</v>
          </cell>
        </row>
        <row r="1861">
          <cell r="E1861" t="str">
            <v>Chinook salmon</v>
          </cell>
          <cell r="G1861">
            <v>67</v>
          </cell>
          <cell r="AA1861">
            <v>39</v>
          </cell>
        </row>
        <row r="1862">
          <cell r="E1862" t="str">
            <v>Chinook salmon</v>
          </cell>
          <cell r="G1862">
            <v>66</v>
          </cell>
          <cell r="AA1862">
            <v>39</v>
          </cell>
        </row>
        <row r="1863">
          <cell r="E1863" t="str">
            <v>Chinook salmon</v>
          </cell>
          <cell r="G1863">
            <v>59</v>
          </cell>
          <cell r="AA1863">
            <v>39</v>
          </cell>
        </row>
        <row r="1864">
          <cell r="E1864" t="str">
            <v>Chinook salmon</v>
          </cell>
          <cell r="G1864">
            <v>75</v>
          </cell>
          <cell r="AA1864">
            <v>39</v>
          </cell>
        </row>
        <row r="1865">
          <cell r="E1865" t="str">
            <v>Chinook salmon</v>
          </cell>
          <cell r="G1865">
            <v>73</v>
          </cell>
          <cell r="AA1865">
            <v>39</v>
          </cell>
        </row>
        <row r="1866">
          <cell r="E1866" t="str">
            <v>Chinook salmon</v>
          </cell>
          <cell r="G1866">
            <v>70</v>
          </cell>
          <cell r="AA1866">
            <v>39</v>
          </cell>
        </row>
        <row r="1867">
          <cell r="E1867" t="str">
            <v>Chinook salmon</v>
          </cell>
          <cell r="G1867">
            <v>59</v>
          </cell>
          <cell r="AA1867">
            <v>39</v>
          </cell>
        </row>
        <row r="1868">
          <cell r="E1868" t="str">
            <v>Chinook salmon</v>
          </cell>
          <cell r="G1868">
            <v>68</v>
          </cell>
          <cell r="AA1868">
            <v>39</v>
          </cell>
        </row>
        <row r="1869">
          <cell r="E1869" t="str">
            <v>Chinook salmon</v>
          </cell>
          <cell r="G1869">
            <v>75</v>
          </cell>
          <cell r="H1869" t="str">
            <v>AD</v>
          </cell>
          <cell r="AA1869">
            <v>39</v>
          </cell>
        </row>
        <row r="1870">
          <cell r="E1870" t="str">
            <v>Chinook salmon</v>
          </cell>
          <cell r="G1870">
            <v>50</v>
          </cell>
          <cell r="AA1870">
            <v>39</v>
          </cell>
        </row>
        <row r="1871">
          <cell r="E1871" t="str">
            <v>Chinook salmon</v>
          </cell>
          <cell r="G1871">
            <v>64</v>
          </cell>
          <cell r="H1871" t="str">
            <v>AD</v>
          </cell>
          <cell r="AA1871">
            <v>39</v>
          </cell>
        </row>
        <row r="1872">
          <cell r="E1872" t="str">
            <v>Chinook salmon</v>
          </cell>
          <cell r="G1872">
            <v>70</v>
          </cell>
          <cell r="AA1872">
            <v>39</v>
          </cell>
        </row>
        <row r="1873">
          <cell r="E1873" t="str">
            <v>Chinook salmon</v>
          </cell>
          <cell r="G1873">
            <v>55</v>
          </cell>
          <cell r="AA1873">
            <v>39</v>
          </cell>
        </row>
        <row r="1874">
          <cell r="E1874" t="str">
            <v>Chinook salmon</v>
          </cell>
          <cell r="G1874">
            <v>62</v>
          </cell>
          <cell r="AA1874">
            <v>39</v>
          </cell>
        </row>
        <row r="1875">
          <cell r="E1875" t="str">
            <v>Chinook salmon</v>
          </cell>
          <cell r="G1875">
            <v>61</v>
          </cell>
          <cell r="AA1875">
            <v>39</v>
          </cell>
        </row>
        <row r="1876">
          <cell r="E1876" t="str">
            <v>Chinook salmon</v>
          </cell>
          <cell r="G1876">
            <v>65</v>
          </cell>
          <cell r="AA1876">
            <v>39</v>
          </cell>
        </row>
        <row r="1877">
          <cell r="E1877" t="str">
            <v>Chinook salmon</v>
          </cell>
          <cell r="G1877">
            <v>79</v>
          </cell>
          <cell r="AA1877">
            <v>39</v>
          </cell>
        </row>
        <row r="1878">
          <cell r="E1878" t="str">
            <v>Chinook salmon</v>
          </cell>
          <cell r="G1878">
            <v>75</v>
          </cell>
          <cell r="AA1878">
            <v>39</v>
          </cell>
        </row>
        <row r="1879">
          <cell r="E1879" t="str">
            <v>Chinook salmon</v>
          </cell>
          <cell r="G1879">
            <v>72</v>
          </cell>
          <cell r="AA1879">
            <v>39</v>
          </cell>
        </row>
        <row r="1880">
          <cell r="E1880" t="str">
            <v>Chinook salmon</v>
          </cell>
          <cell r="G1880">
            <v>63</v>
          </cell>
          <cell r="AA1880">
            <v>39</v>
          </cell>
        </row>
        <row r="1881">
          <cell r="E1881" t="str">
            <v>Chinook salmon</v>
          </cell>
          <cell r="G1881">
            <v>60</v>
          </cell>
          <cell r="AA1881">
            <v>39</v>
          </cell>
        </row>
        <row r="1882">
          <cell r="E1882" t="str">
            <v>Chinook salmon</v>
          </cell>
          <cell r="G1882">
            <v>70</v>
          </cell>
          <cell r="AA1882">
            <v>39</v>
          </cell>
        </row>
        <row r="1883">
          <cell r="E1883" t="str">
            <v>Chinook salmon</v>
          </cell>
          <cell r="G1883">
            <v>63</v>
          </cell>
          <cell r="AA1883">
            <v>39</v>
          </cell>
        </row>
        <row r="1884">
          <cell r="E1884" t="str">
            <v>Chinook salmon</v>
          </cell>
          <cell r="G1884">
            <v>61</v>
          </cell>
          <cell r="H1884" t="str">
            <v>AD</v>
          </cell>
          <cell r="AA1884">
            <v>39</v>
          </cell>
        </row>
        <row r="1885">
          <cell r="E1885" t="str">
            <v>Chinook salmon</v>
          </cell>
          <cell r="G1885">
            <v>68</v>
          </cell>
          <cell r="AA1885">
            <v>39</v>
          </cell>
        </row>
        <row r="1886">
          <cell r="E1886" t="str">
            <v>Chinook salmon</v>
          </cell>
          <cell r="G1886">
            <v>59</v>
          </cell>
          <cell r="H1886" t="str">
            <v>AD</v>
          </cell>
          <cell r="AA1886">
            <v>39</v>
          </cell>
        </row>
        <row r="1887">
          <cell r="E1887" t="str">
            <v>Chinook salmon</v>
          </cell>
          <cell r="G1887">
            <v>62</v>
          </cell>
          <cell r="AA1887">
            <v>39</v>
          </cell>
        </row>
        <row r="1888">
          <cell r="E1888" t="str">
            <v>Chinook salmon</v>
          </cell>
          <cell r="G1888">
            <v>63</v>
          </cell>
          <cell r="AA1888">
            <v>39</v>
          </cell>
        </row>
        <row r="1889">
          <cell r="E1889" t="str">
            <v>Chinook salmon</v>
          </cell>
          <cell r="G1889">
            <v>57</v>
          </cell>
          <cell r="H1889" t="str">
            <v>AD</v>
          </cell>
          <cell r="AA1889">
            <v>39</v>
          </cell>
        </row>
        <row r="1890">
          <cell r="E1890" t="str">
            <v>Chinook salmon</v>
          </cell>
          <cell r="G1890">
            <v>67</v>
          </cell>
          <cell r="H1890" t="str">
            <v>AD</v>
          </cell>
          <cell r="AA1890">
            <v>39</v>
          </cell>
        </row>
        <row r="1891">
          <cell r="E1891" t="str">
            <v>Chinook salmon</v>
          </cell>
          <cell r="G1891">
            <v>62</v>
          </cell>
          <cell r="H1891" t="str">
            <v>AD</v>
          </cell>
          <cell r="AA1891">
            <v>39</v>
          </cell>
        </row>
        <row r="1892">
          <cell r="E1892" t="str">
            <v>Chinook salmon</v>
          </cell>
          <cell r="G1892">
            <v>56</v>
          </cell>
          <cell r="AA1892">
            <v>39</v>
          </cell>
        </row>
        <row r="1893">
          <cell r="E1893" t="str">
            <v>Chinook salmon</v>
          </cell>
          <cell r="G1893">
            <v>68</v>
          </cell>
          <cell r="AA1893">
            <v>39</v>
          </cell>
        </row>
        <row r="1894">
          <cell r="E1894" t="str">
            <v>Chinook salmon</v>
          </cell>
          <cell r="G1894">
            <v>78</v>
          </cell>
          <cell r="AA1894">
            <v>39</v>
          </cell>
        </row>
        <row r="1895">
          <cell r="E1895" t="str">
            <v>Chinook salmon</v>
          </cell>
          <cell r="G1895">
            <v>66</v>
          </cell>
          <cell r="H1895" t="str">
            <v>AD</v>
          </cell>
          <cell r="AA1895">
            <v>39</v>
          </cell>
        </row>
        <row r="1896">
          <cell r="E1896" t="str">
            <v>Chinook salmon</v>
          </cell>
          <cell r="G1896">
            <v>64</v>
          </cell>
          <cell r="AA1896">
            <v>39</v>
          </cell>
        </row>
        <row r="1897">
          <cell r="E1897" t="str">
            <v>Chinook salmon</v>
          </cell>
          <cell r="G1897">
            <v>65</v>
          </cell>
          <cell r="H1897" t="str">
            <v>AD</v>
          </cell>
          <cell r="AA1897">
            <v>39</v>
          </cell>
        </row>
        <row r="1898">
          <cell r="E1898" t="str">
            <v>Chinook salmon</v>
          </cell>
          <cell r="G1898">
            <v>63</v>
          </cell>
          <cell r="AA1898">
            <v>39</v>
          </cell>
        </row>
        <row r="1899">
          <cell r="E1899" t="str">
            <v>Chinook salmon</v>
          </cell>
          <cell r="G1899">
            <v>59</v>
          </cell>
          <cell r="AA1899">
            <v>39</v>
          </cell>
        </row>
        <row r="1900">
          <cell r="E1900" t="str">
            <v>Chinook salmon</v>
          </cell>
          <cell r="G1900">
            <v>66</v>
          </cell>
          <cell r="AA1900">
            <v>39</v>
          </cell>
        </row>
        <row r="1901">
          <cell r="E1901" t="str">
            <v>Chinook salmon</v>
          </cell>
          <cell r="G1901">
            <v>57</v>
          </cell>
          <cell r="AA1901">
            <v>39</v>
          </cell>
        </row>
        <row r="1902">
          <cell r="E1902" t="str">
            <v>Chinook salmon</v>
          </cell>
          <cell r="G1902">
            <v>59</v>
          </cell>
          <cell r="AA1902">
            <v>39</v>
          </cell>
        </row>
        <row r="1903">
          <cell r="E1903" t="str">
            <v>Chinook salmon</v>
          </cell>
          <cell r="G1903">
            <v>61</v>
          </cell>
          <cell r="AA1903">
            <v>39</v>
          </cell>
        </row>
        <row r="1904">
          <cell r="E1904" t="str">
            <v>Chinook salmon</v>
          </cell>
          <cell r="G1904">
            <v>57</v>
          </cell>
          <cell r="AA1904">
            <v>39</v>
          </cell>
        </row>
        <row r="1905">
          <cell r="E1905" t="str">
            <v>Chinook salmon</v>
          </cell>
          <cell r="G1905">
            <v>60</v>
          </cell>
          <cell r="AA1905">
            <v>39</v>
          </cell>
        </row>
        <row r="1906">
          <cell r="E1906" t="str">
            <v>Chinook salmon</v>
          </cell>
          <cell r="G1906">
            <v>53</v>
          </cell>
          <cell r="AA1906">
            <v>39</v>
          </cell>
        </row>
        <row r="1907">
          <cell r="E1907" t="str">
            <v>Chinook salmon</v>
          </cell>
          <cell r="G1907">
            <v>78</v>
          </cell>
          <cell r="AA1907">
            <v>39</v>
          </cell>
        </row>
        <row r="1908">
          <cell r="E1908" t="str">
            <v>Chinook salmon</v>
          </cell>
          <cell r="G1908">
            <v>61</v>
          </cell>
          <cell r="AA1908">
            <v>39</v>
          </cell>
        </row>
        <row r="1909">
          <cell r="E1909" t="str">
            <v>Chinook salmon</v>
          </cell>
          <cell r="G1909">
            <v>56</v>
          </cell>
          <cell r="AA1909">
            <v>39</v>
          </cell>
        </row>
        <row r="1910">
          <cell r="E1910" t="str">
            <v>Chinook salmon</v>
          </cell>
          <cell r="G1910">
            <v>62</v>
          </cell>
          <cell r="AA1910">
            <v>39</v>
          </cell>
        </row>
        <row r="1911">
          <cell r="E1911" t="str">
            <v>Chinook salmon</v>
          </cell>
          <cell r="G1911">
            <v>61</v>
          </cell>
          <cell r="H1911" t="str">
            <v>AD</v>
          </cell>
          <cell r="AA1911">
            <v>39</v>
          </cell>
        </row>
        <row r="1912">
          <cell r="E1912" t="str">
            <v>Chinook salmon</v>
          </cell>
          <cell r="G1912">
            <v>64</v>
          </cell>
          <cell r="AA1912">
            <v>39</v>
          </cell>
        </row>
        <row r="1913">
          <cell r="E1913" t="str">
            <v>Chinook salmon</v>
          </cell>
          <cell r="G1913">
            <v>54</v>
          </cell>
          <cell r="AA1913">
            <v>39</v>
          </cell>
        </row>
        <row r="1914">
          <cell r="E1914" t="str">
            <v>Chinook salmon</v>
          </cell>
          <cell r="G1914">
            <v>70</v>
          </cell>
          <cell r="AA1914">
            <v>39</v>
          </cell>
        </row>
        <row r="1915">
          <cell r="E1915" t="str">
            <v>Chinook salmon</v>
          </cell>
          <cell r="G1915">
            <v>71</v>
          </cell>
          <cell r="AA1915">
            <v>39</v>
          </cell>
        </row>
        <row r="1916">
          <cell r="E1916" t="str">
            <v>Chinook salmon</v>
          </cell>
          <cell r="G1916">
            <v>58</v>
          </cell>
          <cell r="AA1916">
            <v>39</v>
          </cell>
        </row>
        <row r="1917">
          <cell r="E1917" t="str">
            <v>Chinook salmon</v>
          </cell>
          <cell r="G1917">
            <v>60</v>
          </cell>
          <cell r="H1917" t="str">
            <v>AD</v>
          </cell>
          <cell r="AA1917">
            <v>39</v>
          </cell>
        </row>
        <row r="1918">
          <cell r="E1918" t="str">
            <v>Chinook salmon</v>
          </cell>
          <cell r="G1918">
            <v>53</v>
          </cell>
          <cell r="AA1918">
            <v>39</v>
          </cell>
        </row>
        <row r="1919">
          <cell r="E1919" t="str">
            <v>Chinook salmon</v>
          </cell>
          <cell r="G1919">
            <v>62</v>
          </cell>
          <cell r="AA1919">
            <v>39</v>
          </cell>
        </row>
        <row r="1920">
          <cell r="E1920" t="str">
            <v>Chinook salmon</v>
          </cell>
          <cell r="G1920">
            <v>70</v>
          </cell>
          <cell r="AA1920">
            <v>39</v>
          </cell>
        </row>
        <row r="1921">
          <cell r="E1921" t="str">
            <v>Chinook salmon</v>
          </cell>
          <cell r="G1921">
            <v>65</v>
          </cell>
          <cell r="AA1921">
            <v>39</v>
          </cell>
        </row>
        <row r="1922">
          <cell r="E1922" t="str">
            <v>Chinook salmon</v>
          </cell>
          <cell r="G1922">
            <v>67</v>
          </cell>
          <cell r="AA1922">
            <v>39</v>
          </cell>
        </row>
        <row r="1923">
          <cell r="E1923" t="str">
            <v>Chinook salmon</v>
          </cell>
          <cell r="G1923">
            <v>59</v>
          </cell>
          <cell r="AA1923">
            <v>39</v>
          </cell>
        </row>
        <row r="1924">
          <cell r="E1924" t="str">
            <v>Chinook salmon</v>
          </cell>
          <cell r="G1924">
            <v>65</v>
          </cell>
          <cell r="AA1924">
            <v>39</v>
          </cell>
        </row>
        <row r="1925">
          <cell r="E1925" t="str">
            <v>Chinook salmon</v>
          </cell>
          <cell r="G1925">
            <v>61</v>
          </cell>
          <cell r="H1925" t="str">
            <v>AD</v>
          </cell>
          <cell r="AA1925">
            <v>39</v>
          </cell>
        </row>
        <row r="1926">
          <cell r="E1926" t="str">
            <v>Chinook salmon</v>
          </cell>
          <cell r="G1926">
            <v>54</v>
          </cell>
          <cell r="AA1926">
            <v>39</v>
          </cell>
        </row>
        <row r="1927">
          <cell r="E1927" t="str">
            <v>Chinook salmon</v>
          </cell>
          <cell r="G1927">
            <v>51</v>
          </cell>
          <cell r="AA1927">
            <v>39</v>
          </cell>
        </row>
        <row r="1928">
          <cell r="E1928" t="str">
            <v>Chinook salmon</v>
          </cell>
          <cell r="G1928">
            <v>65</v>
          </cell>
          <cell r="H1928" t="str">
            <v>AD</v>
          </cell>
          <cell r="AA1928">
            <v>39</v>
          </cell>
        </row>
        <row r="1929">
          <cell r="E1929" t="str">
            <v>Chinook salmon</v>
          </cell>
          <cell r="G1929">
            <v>56</v>
          </cell>
          <cell r="H1929" t="str">
            <v>AD</v>
          </cell>
          <cell r="AA1929">
            <v>39</v>
          </cell>
        </row>
        <row r="1930">
          <cell r="E1930" t="str">
            <v>Chinook salmon</v>
          </cell>
          <cell r="G1930">
            <v>41</v>
          </cell>
          <cell r="AA1930">
            <v>39</v>
          </cell>
        </row>
        <row r="1931">
          <cell r="E1931" t="str">
            <v>Chinook salmon</v>
          </cell>
          <cell r="G1931">
            <v>50</v>
          </cell>
          <cell r="AA1931">
            <v>39</v>
          </cell>
        </row>
        <row r="1932">
          <cell r="E1932" t="str">
            <v>Chinook salmon</v>
          </cell>
          <cell r="G1932">
            <v>51</v>
          </cell>
          <cell r="AA1932">
            <v>39</v>
          </cell>
        </row>
        <row r="1933">
          <cell r="E1933" t="str">
            <v>Chinook salmon</v>
          </cell>
          <cell r="G1933">
            <v>51</v>
          </cell>
          <cell r="AA1933">
            <v>39</v>
          </cell>
        </row>
        <row r="1934">
          <cell r="E1934" t="str">
            <v>Chinook salmon</v>
          </cell>
          <cell r="G1934">
            <v>50</v>
          </cell>
          <cell r="AA1934">
            <v>39</v>
          </cell>
        </row>
        <row r="1935">
          <cell r="E1935" t="str">
            <v>Chinook salmon</v>
          </cell>
          <cell r="G1935">
            <v>45</v>
          </cell>
          <cell r="AA1935">
            <v>39</v>
          </cell>
        </row>
        <row r="1936">
          <cell r="E1936" t="str">
            <v>Chinook salmon</v>
          </cell>
          <cell r="G1936">
            <v>50</v>
          </cell>
          <cell r="AA1936">
            <v>39</v>
          </cell>
        </row>
        <row r="1937">
          <cell r="E1937" t="str">
            <v>Chinook salmon</v>
          </cell>
          <cell r="G1937">
            <v>61</v>
          </cell>
          <cell r="H1937" t="str">
            <v>AD</v>
          </cell>
          <cell r="AA1937">
            <v>39</v>
          </cell>
        </row>
        <row r="1938">
          <cell r="E1938" t="str">
            <v>Chinook salmon</v>
          </cell>
          <cell r="G1938">
            <v>54</v>
          </cell>
          <cell r="AA1938">
            <v>39</v>
          </cell>
        </row>
        <row r="1939">
          <cell r="E1939" t="str">
            <v>Chinook salmon</v>
          </cell>
          <cell r="G1939">
            <v>48</v>
          </cell>
          <cell r="AA1939">
            <v>39</v>
          </cell>
        </row>
        <row r="1940">
          <cell r="E1940" t="str">
            <v>Chinook salmon</v>
          </cell>
          <cell r="G1940">
            <v>45</v>
          </cell>
          <cell r="AA1940">
            <v>39</v>
          </cell>
        </row>
        <row r="1941">
          <cell r="E1941" t="str">
            <v>Chinook salmon</v>
          </cell>
          <cell r="G1941">
            <v>54</v>
          </cell>
          <cell r="AA1941">
            <v>39</v>
          </cell>
        </row>
        <row r="1942">
          <cell r="E1942" t="str">
            <v>Chinook salmon</v>
          </cell>
          <cell r="G1942">
            <v>46</v>
          </cell>
          <cell r="AA1942">
            <v>39</v>
          </cell>
        </row>
        <row r="1943">
          <cell r="E1943" t="str">
            <v>Chinook salmon</v>
          </cell>
          <cell r="G1943">
            <v>48</v>
          </cell>
          <cell r="AA1943">
            <v>39</v>
          </cell>
        </row>
        <row r="1944">
          <cell r="E1944" t="str">
            <v>Chinook salmon</v>
          </cell>
          <cell r="G1944">
            <v>62</v>
          </cell>
          <cell r="AA1944">
            <v>39</v>
          </cell>
        </row>
        <row r="1945">
          <cell r="E1945" t="str">
            <v>Chinook salmon</v>
          </cell>
          <cell r="G1945">
            <v>63</v>
          </cell>
          <cell r="H1945" t="str">
            <v>AD</v>
          </cell>
          <cell r="AA1945">
            <v>39</v>
          </cell>
        </row>
        <row r="1946">
          <cell r="E1946" t="str">
            <v>Chinook salmon</v>
          </cell>
          <cell r="G1946">
            <v>62</v>
          </cell>
          <cell r="AA1946">
            <v>39</v>
          </cell>
        </row>
        <row r="1947">
          <cell r="E1947" t="str">
            <v>Chinook salmon</v>
          </cell>
          <cell r="G1947">
            <v>61</v>
          </cell>
          <cell r="H1947" t="str">
            <v>AD</v>
          </cell>
          <cell r="AA1947">
            <v>39</v>
          </cell>
        </row>
        <row r="1948">
          <cell r="E1948" t="str">
            <v>Chinook salmon</v>
          </cell>
          <cell r="G1948">
            <v>65</v>
          </cell>
          <cell r="AA1948">
            <v>39</v>
          </cell>
        </row>
        <row r="1949">
          <cell r="E1949" t="str">
            <v>Chinook salmon</v>
          </cell>
          <cell r="G1949">
            <v>65</v>
          </cell>
          <cell r="H1949" t="str">
            <v>AD</v>
          </cell>
          <cell r="AA1949">
            <v>39</v>
          </cell>
        </row>
        <row r="1950">
          <cell r="E1950" t="str">
            <v>Chinook salmon</v>
          </cell>
          <cell r="G1950">
            <v>60</v>
          </cell>
          <cell r="AA1950">
            <v>39</v>
          </cell>
        </row>
        <row r="1951">
          <cell r="E1951" t="str">
            <v>Chinook salmon</v>
          </cell>
          <cell r="G1951">
            <v>61</v>
          </cell>
          <cell r="AA1951">
            <v>39</v>
          </cell>
        </row>
        <row r="1952">
          <cell r="E1952" t="str">
            <v>Chinook salmon</v>
          </cell>
          <cell r="G1952">
            <v>60</v>
          </cell>
          <cell r="AA1952">
            <v>39</v>
          </cell>
        </row>
        <row r="1953">
          <cell r="E1953" t="str">
            <v>Chinook salmon</v>
          </cell>
          <cell r="G1953">
            <v>71</v>
          </cell>
          <cell r="AA1953">
            <v>39</v>
          </cell>
        </row>
        <row r="1954">
          <cell r="E1954" t="str">
            <v>Chinook salmon</v>
          </cell>
          <cell r="G1954">
            <v>63</v>
          </cell>
          <cell r="AA1954">
            <v>39</v>
          </cell>
        </row>
        <row r="1955">
          <cell r="E1955" t="str">
            <v>Chinook salmon</v>
          </cell>
          <cell r="G1955">
            <v>75</v>
          </cell>
          <cell r="AA1955">
            <v>39</v>
          </cell>
        </row>
        <row r="1956">
          <cell r="E1956" t="str">
            <v>Chinook salmon</v>
          </cell>
          <cell r="G1956">
            <v>73</v>
          </cell>
          <cell r="AA1956">
            <v>39</v>
          </cell>
        </row>
        <row r="1957">
          <cell r="E1957" t="str">
            <v>Chinook salmon</v>
          </cell>
          <cell r="G1957">
            <v>55</v>
          </cell>
          <cell r="H1957" t="str">
            <v>AD</v>
          </cell>
          <cell r="AA1957">
            <v>39</v>
          </cell>
        </row>
        <row r="1958">
          <cell r="E1958" t="str">
            <v>Chinook salmon</v>
          </cell>
          <cell r="G1958">
            <v>65</v>
          </cell>
          <cell r="AA1958">
            <v>39</v>
          </cell>
        </row>
        <row r="1959">
          <cell r="E1959" t="str">
            <v>Chinook salmon</v>
          </cell>
          <cell r="G1959">
            <v>61</v>
          </cell>
          <cell r="H1959" t="str">
            <v>AD</v>
          </cell>
          <cell r="AA1959">
            <v>39</v>
          </cell>
        </row>
        <row r="1960">
          <cell r="E1960" t="str">
            <v>Chinook salmon</v>
          </cell>
          <cell r="G1960">
            <v>59</v>
          </cell>
          <cell r="AA1960">
            <v>39</v>
          </cell>
        </row>
        <row r="1961">
          <cell r="E1961" t="str">
            <v>Chinook salmon</v>
          </cell>
          <cell r="G1961">
            <v>66</v>
          </cell>
          <cell r="AA1961">
            <v>39</v>
          </cell>
        </row>
        <row r="1962">
          <cell r="E1962" t="str">
            <v>Chinook salmon</v>
          </cell>
          <cell r="G1962">
            <v>58</v>
          </cell>
          <cell r="AA1962">
            <v>39</v>
          </cell>
        </row>
        <row r="1963">
          <cell r="E1963" t="str">
            <v>Chinook salmon</v>
          </cell>
          <cell r="G1963">
            <v>65</v>
          </cell>
          <cell r="AA1963">
            <v>39</v>
          </cell>
        </row>
        <row r="1964">
          <cell r="E1964" t="str">
            <v>Chinook salmon</v>
          </cell>
          <cell r="G1964">
            <v>59</v>
          </cell>
          <cell r="AA1964">
            <v>39</v>
          </cell>
        </row>
        <row r="1965">
          <cell r="E1965" t="str">
            <v>Chinook salmon</v>
          </cell>
          <cell r="G1965">
            <v>65</v>
          </cell>
          <cell r="AA1965">
            <v>39</v>
          </cell>
        </row>
        <row r="1966">
          <cell r="E1966" t="str">
            <v>Chinook salmon</v>
          </cell>
          <cell r="G1966">
            <v>62</v>
          </cell>
          <cell r="AA1966">
            <v>39</v>
          </cell>
        </row>
        <row r="1967">
          <cell r="E1967" t="str">
            <v>Chinook salmon</v>
          </cell>
          <cell r="G1967">
            <v>62</v>
          </cell>
          <cell r="AA1967">
            <v>39</v>
          </cell>
        </row>
        <row r="1968">
          <cell r="E1968" t="str">
            <v>Chinook salmon</v>
          </cell>
          <cell r="G1968">
            <v>61</v>
          </cell>
          <cell r="AA1968">
            <v>39</v>
          </cell>
        </row>
        <row r="1969">
          <cell r="E1969" t="str">
            <v>Chinook salmon</v>
          </cell>
          <cell r="G1969">
            <v>83</v>
          </cell>
          <cell r="AA1969">
            <v>39</v>
          </cell>
        </row>
        <row r="1970">
          <cell r="E1970" t="str">
            <v>Chinook salmon</v>
          </cell>
          <cell r="G1970">
            <v>67</v>
          </cell>
          <cell r="AA1970">
            <v>39</v>
          </cell>
        </row>
        <row r="1971">
          <cell r="E1971" t="str">
            <v>Chinook salmon</v>
          </cell>
          <cell r="G1971">
            <v>63</v>
          </cell>
          <cell r="AA1971">
            <v>39</v>
          </cell>
        </row>
        <row r="1972">
          <cell r="E1972" t="str">
            <v>Chinook salmon</v>
          </cell>
          <cell r="G1972">
            <v>60</v>
          </cell>
          <cell r="AA1972">
            <v>39</v>
          </cell>
        </row>
        <row r="1973">
          <cell r="E1973" t="str">
            <v>Chinook salmon</v>
          </cell>
          <cell r="G1973">
            <v>60</v>
          </cell>
          <cell r="AA1973">
            <v>39</v>
          </cell>
        </row>
        <row r="1974">
          <cell r="E1974" t="str">
            <v>Chinook salmon</v>
          </cell>
          <cell r="G1974">
            <v>59</v>
          </cell>
          <cell r="AA1974">
            <v>39</v>
          </cell>
        </row>
        <row r="1975">
          <cell r="E1975" t="str">
            <v>Chinook salmon</v>
          </cell>
          <cell r="G1975">
            <v>66</v>
          </cell>
          <cell r="AA1975">
            <v>39</v>
          </cell>
        </row>
        <row r="1976">
          <cell r="E1976" t="str">
            <v>Chinook salmon</v>
          </cell>
          <cell r="G1976">
            <v>63</v>
          </cell>
          <cell r="H1976" t="str">
            <v>AD</v>
          </cell>
          <cell r="AA1976">
            <v>39</v>
          </cell>
        </row>
        <row r="1977">
          <cell r="E1977" t="str">
            <v>Chinook salmon</v>
          </cell>
          <cell r="G1977">
            <v>58</v>
          </cell>
          <cell r="AA1977">
            <v>39</v>
          </cell>
        </row>
        <row r="1978">
          <cell r="E1978" t="str">
            <v>Chinook salmon</v>
          </cell>
          <cell r="G1978">
            <v>65</v>
          </cell>
          <cell r="H1978" t="str">
            <v>AD</v>
          </cell>
          <cell r="AA1978">
            <v>39</v>
          </cell>
        </row>
        <row r="1979">
          <cell r="E1979" t="str">
            <v>Chinook salmon</v>
          </cell>
          <cell r="G1979">
            <v>65</v>
          </cell>
          <cell r="AA1979">
            <v>39</v>
          </cell>
        </row>
        <row r="1980">
          <cell r="E1980" t="str">
            <v>Chinook salmon</v>
          </cell>
          <cell r="G1980">
            <v>72</v>
          </cell>
          <cell r="H1980" t="str">
            <v>AD</v>
          </cell>
          <cell r="AA1980">
            <v>39</v>
          </cell>
        </row>
        <row r="1981">
          <cell r="E1981" t="str">
            <v>Chinook salmon</v>
          </cell>
          <cell r="G1981">
            <v>64</v>
          </cell>
          <cell r="AA1981">
            <v>39</v>
          </cell>
        </row>
        <row r="1982">
          <cell r="E1982" t="str">
            <v>Chinook salmon</v>
          </cell>
          <cell r="G1982">
            <v>61</v>
          </cell>
          <cell r="AA1982">
            <v>39</v>
          </cell>
        </row>
        <row r="1983">
          <cell r="E1983" t="str">
            <v>Chinook salmon</v>
          </cell>
          <cell r="G1983">
            <v>70</v>
          </cell>
          <cell r="AA1983">
            <v>39</v>
          </cell>
        </row>
        <row r="1984">
          <cell r="E1984" t="str">
            <v>Chinook salmon</v>
          </cell>
          <cell r="G1984">
            <v>59</v>
          </cell>
          <cell r="AA1984">
            <v>39</v>
          </cell>
        </row>
        <row r="1985">
          <cell r="E1985" t="str">
            <v>Chinook salmon</v>
          </cell>
          <cell r="G1985">
            <v>65</v>
          </cell>
          <cell r="AA1985">
            <v>39</v>
          </cell>
        </row>
        <row r="1986">
          <cell r="E1986" t="str">
            <v>Chinook salmon</v>
          </cell>
          <cell r="G1986">
            <v>66</v>
          </cell>
          <cell r="AA1986">
            <v>39</v>
          </cell>
        </row>
        <row r="1987">
          <cell r="E1987" t="str">
            <v>Chinook salmon</v>
          </cell>
          <cell r="G1987">
            <v>59</v>
          </cell>
          <cell r="AA1987">
            <v>39</v>
          </cell>
        </row>
        <row r="1988">
          <cell r="E1988" t="str">
            <v>Chinook salmon</v>
          </cell>
          <cell r="G1988">
            <v>59</v>
          </cell>
          <cell r="AA1988">
            <v>39</v>
          </cell>
        </row>
        <row r="1989">
          <cell r="E1989" t="str">
            <v>Chinook salmon</v>
          </cell>
          <cell r="G1989">
            <v>61</v>
          </cell>
          <cell r="AA1989">
            <v>39</v>
          </cell>
        </row>
        <row r="1990">
          <cell r="E1990" t="str">
            <v>Chinook salmon</v>
          </cell>
          <cell r="G1990">
            <v>61</v>
          </cell>
          <cell r="H1990" t="str">
            <v>AD</v>
          </cell>
          <cell r="AA1990">
            <v>39</v>
          </cell>
        </row>
        <row r="1991">
          <cell r="E1991" t="str">
            <v>Chinook salmon</v>
          </cell>
          <cell r="G1991">
            <v>56</v>
          </cell>
          <cell r="AA1991">
            <v>39</v>
          </cell>
        </row>
        <row r="1992">
          <cell r="E1992" t="str">
            <v>Chinook salmon</v>
          </cell>
          <cell r="G1992">
            <v>69</v>
          </cell>
          <cell r="AA1992">
            <v>39</v>
          </cell>
        </row>
        <row r="1993">
          <cell r="E1993" t="str">
            <v>Chinook salmon</v>
          </cell>
          <cell r="G1993">
            <v>60</v>
          </cell>
          <cell r="AA1993">
            <v>39</v>
          </cell>
        </row>
        <row r="1994">
          <cell r="E1994" t="str">
            <v>Chinook salmon</v>
          </cell>
          <cell r="G1994">
            <v>67</v>
          </cell>
          <cell r="AA1994">
            <v>39</v>
          </cell>
        </row>
        <row r="1995">
          <cell r="E1995" t="str">
            <v>Chinook salmon</v>
          </cell>
          <cell r="G1995">
            <v>61</v>
          </cell>
          <cell r="AA1995">
            <v>39</v>
          </cell>
        </row>
        <row r="1996">
          <cell r="E1996" t="str">
            <v>Chinook salmon</v>
          </cell>
          <cell r="G1996">
            <v>57</v>
          </cell>
          <cell r="H1996" t="str">
            <v>AD</v>
          </cell>
          <cell r="AA1996">
            <v>39</v>
          </cell>
        </row>
        <row r="1997">
          <cell r="E1997" t="str">
            <v>Chinook salmon</v>
          </cell>
          <cell r="G1997">
            <v>69</v>
          </cell>
          <cell r="H1997" t="str">
            <v>AD</v>
          </cell>
          <cell r="AA1997">
            <v>39</v>
          </cell>
        </row>
        <row r="1998">
          <cell r="E1998" t="str">
            <v>Chinook salmon</v>
          </cell>
          <cell r="G1998">
            <v>65</v>
          </cell>
          <cell r="H1998" t="str">
            <v>AD</v>
          </cell>
          <cell r="AA1998">
            <v>39</v>
          </cell>
        </row>
        <row r="1999">
          <cell r="E1999" t="str">
            <v>Chinook salmon</v>
          </cell>
          <cell r="G1999">
            <v>63</v>
          </cell>
          <cell r="H1999" t="str">
            <v>AD</v>
          </cell>
          <cell r="AA1999">
            <v>39</v>
          </cell>
        </row>
        <row r="2000">
          <cell r="E2000" t="str">
            <v>Chinook salmon</v>
          </cell>
          <cell r="G2000">
            <v>64</v>
          </cell>
          <cell r="AA2000">
            <v>39</v>
          </cell>
        </row>
        <row r="2001">
          <cell r="E2001" t="str">
            <v>Chinook salmon</v>
          </cell>
          <cell r="G2001">
            <v>62</v>
          </cell>
          <cell r="AA2001">
            <v>39</v>
          </cell>
        </row>
        <row r="2002">
          <cell r="E2002" t="str">
            <v>Chinook salmon</v>
          </cell>
          <cell r="G2002">
            <v>61</v>
          </cell>
          <cell r="H2002" t="str">
            <v>AD</v>
          </cell>
          <cell r="AA2002">
            <v>39</v>
          </cell>
        </row>
        <row r="2003">
          <cell r="E2003" t="str">
            <v>Chinook salmon</v>
          </cell>
          <cell r="G2003">
            <v>69</v>
          </cell>
          <cell r="H2003" t="str">
            <v>AD</v>
          </cell>
          <cell r="AA2003">
            <v>39</v>
          </cell>
        </row>
        <row r="2004">
          <cell r="E2004" t="str">
            <v>Chinook salmon</v>
          </cell>
          <cell r="G2004">
            <v>64</v>
          </cell>
          <cell r="H2004" t="str">
            <v>AD</v>
          </cell>
          <cell r="AA2004">
            <v>39</v>
          </cell>
        </row>
        <row r="2005">
          <cell r="E2005" t="str">
            <v>Chinook salmon</v>
          </cell>
          <cell r="G2005">
            <v>61</v>
          </cell>
          <cell r="AA2005">
            <v>39</v>
          </cell>
        </row>
        <row r="2006">
          <cell r="E2006" t="str">
            <v>Chinook salmon</v>
          </cell>
          <cell r="G2006">
            <v>45</v>
          </cell>
          <cell r="AA2006">
            <v>39</v>
          </cell>
        </row>
        <row r="2007">
          <cell r="E2007" t="str">
            <v>Chinook salmon</v>
          </cell>
          <cell r="G2007">
            <v>51</v>
          </cell>
          <cell r="AA2007">
            <v>39</v>
          </cell>
        </row>
        <row r="2008">
          <cell r="E2008" t="str">
            <v>Chinook salmon</v>
          </cell>
          <cell r="G2008">
            <v>49</v>
          </cell>
          <cell r="AA2008">
            <v>39</v>
          </cell>
        </row>
        <row r="2009">
          <cell r="E2009" t="str">
            <v>Chinook salmon</v>
          </cell>
          <cell r="G2009">
            <v>42</v>
          </cell>
          <cell r="AA2009">
            <v>39</v>
          </cell>
        </row>
        <row r="2010">
          <cell r="E2010" t="str">
            <v>Chinook salmon</v>
          </cell>
          <cell r="G2010">
            <v>47</v>
          </cell>
          <cell r="AA2010">
            <v>39</v>
          </cell>
        </row>
        <row r="2011">
          <cell r="E2011" t="str">
            <v>Chinook salmon</v>
          </cell>
          <cell r="G2011">
            <v>54</v>
          </cell>
          <cell r="H2011" t="str">
            <v>AD</v>
          </cell>
          <cell r="AA2011">
            <v>39</v>
          </cell>
        </row>
        <row r="2012">
          <cell r="E2012" t="str">
            <v>Chinook salmon</v>
          </cell>
          <cell r="G2012">
            <v>55</v>
          </cell>
          <cell r="AA2012">
            <v>39</v>
          </cell>
        </row>
        <row r="2013">
          <cell r="E2013" t="str">
            <v>Chinook salmon</v>
          </cell>
          <cell r="G2013">
            <v>53</v>
          </cell>
          <cell r="AA2013">
            <v>39</v>
          </cell>
        </row>
        <row r="2014">
          <cell r="E2014" t="str">
            <v>Chinook salmon</v>
          </cell>
          <cell r="G2014">
            <v>51</v>
          </cell>
          <cell r="AA2014">
            <v>39</v>
          </cell>
        </row>
        <row r="2015">
          <cell r="E2015" t="str">
            <v>Chinook salmon</v>
          </cell>
          <cell r="G2015">
            <v>51</v>
          </cell>
          <cell r="H2015" t="str">
            <v>AD</v>
          </cell>
          <cell r="AA2015">
            <v>39</v>
          </cell>
        </row>
        <row r="2016">
          <cell r="E2016" t="str">
            <v>Chinook salmon</v>
          </cell>
          <cell r="G2016">
            <v>48</v>
          </cell>
          <cell r="H2016" t="str">
            <v>AD</v>
          </cell>
          <cell r="AA2016">
            <v>39</v>
          </cell>
        </row>
        <row r="2017">
          <cell r="E2017" t="str">
            <v>Chinook salmon</v>
          </cell>
          <cell r="G2017">
            <v>45</v>
          </cell>
          <cell r="H2017" t="str">
            <v>AD</v>
          </cell>
          <cell r="AA2017">
            <v>39</v>
          </cell>
        </row>
        <row r="2018">
          <cell r="E2018" t="str">
            <v>Chinook salmon</v>
          </cell>
          <cell r="G2018">
            <v>68</v>
          </cell>
          <cell r="AA2018">
            <v>39</v>
          </cell>
        </row>
        <row r="2019">
          <cell r="E2019" t="str">
            <v>Chinook salmon</v>
          </cell>
          <cell r="G2019">
            <v>69</v>
          </cell>
          <cell r="AA2019">
            <v>39</v>
          </cell>
        </row>
        <row r="2020">
          <cell r="E2020" t="str">
            <v>Chinook salmon</v>
          </cell>
          <cell r="G2020">
            <v>65</v>
          </cell>
          <cell r="AA2020">
            <v>39</v>
          </cell>
        </row>
        <row r="2021">
          <cell r="E2021" t="str">
            <v>Chinook salmon</v>
          </cell>
          <cell r="G2021">
            <v>59</v>
          </cell>
          <cell r="AA2021">
            <v>39</v>
          </cell>
        </row>
        <row r="2022">
          <cell r="E2022" t="str">
            <v>Chinook salmon</v>
          </cell>
          <cell r="G2022">
            <v>66</v>
          </cell>
          <cell r="AA2022">
            <v>39</v>
          </cell>
        </row>
        <row r="2023">
          <cell r="E2023" t="str">
            <v>Chinook salmon</v>
          </cell>
          <cell r="G2023">
            <v>62</v>
          </cell>
          <cell r="AA2023">
            <v>39</v>
          </cell>
        </row>
        <row r="2024">
          <cell r="E2024" t="str">
            <v>Chinook salmon</v>
          </cell>
          <cell r="G2024">
            <v>65</v>
          </cell>
          <cell r="AA2024">
            <v>39</v>
          </cell>
        </row>
        <row r="2025">
          <cell r="E2025" t="str">
            <v>Chinook salmon</v>
          </cell>
          <cell r="G2025">
            <v>74</v>
          </cell>
          <cell r="AA2025">
            <v>39</v>
          </cell>
        </row>
        <row r="2026">
          <cell r="E2026" t="str">
            <v>Chinook salmon</v>
          </cell>
          <cell r="G2026">
            <v>61</v>
          </cell>
          <cell r="H2026" t="str">
            <v>AD</v>
          </cell>
          <cell r="AA2026">
            <v>39</v>
          </cell>
        </row>
        <row r="2027">
          <cell r="E2027" t="str">
            <v>Chinook salmon</v>
          </cell>
          <cell r="G2027">
            <v>68</v>
          </cell>
          <cell r="AA2027">
            <v>39</v>
          </cell>
        </row>
        <row r="2028">
          <cell r="E2028" t="str">
            <v>Chinook salmon</v>
          </cell>
          <cell r="G2028">
            <v>68</v>
          </cell>
          <cell r="AA2028">
            <v>39</v>
          </cell>
        </row>
        <row r="2029">
          <cell r="E2029" t="str">
            <v>Chinook salmon</v>
          </cell>
          <cell r="G2029">
            <v>64</v>
          </cell>
          <cell r="AA2029">
            <v>39</v>
          </cell>
        </row>
        <row r="2030">
          <cell r="E2030" t="str">
            <v>Chinook salmon</v>
          </cell>
          <cell r="G2030">
            <v>57</v>
          </cell>
          <cell r="AA2030">
            <v>39</v>
          </cell>
        </row>
        <row r="2031">
          <cell r="E2031" t="str">
            <v>Chinook salmon</v>
          </cell>
          <cell r="G2031">
            <v>70</v>
          </cell>
          <cell r="AA2031">
            <v>39</v>
          </cell>
        </row>
        <row r="2032">
          <cell r="E2032" t="str">
            <v>Chinook salmon</v>
          </cell>
          <cell r="G2032">
            <v>62</v>
          </cell>
          <cell r="AA2032">
            <v>39</v>
          </cell>
        </row>
        <row r="2033">
          <cell r="E2033" t="str">
            <v>Chinook salmon</v>
          </cell>
          <cell r="G2033">
            <v>57</v>
          </cell>
          <cell r="AA2033">
            <v>39</v>
          </cell>
        </row>
        <row r="2034">
          <cell r="E2034" t="str">
            <v>Chinook salmon</v>
          </cell>
          <cell r="G2034">
            <v>72</v>
          </cell>
          <cell r="AA2034">
            <v>39</v>
          </cell>
        </row>
        <row r="2035">
          <cell r="E2035" t="str">
            <v>Chinook salmon</v>
          </cell>
          <cell r="G2035">
            <v>61</v>
          </cell>
          <cell r="AA2035">
            <v>39</v>
          </cell>
        </row>
        <row r="2036">
          <cell r="E2036" t="str">
            <v>Chinook salmon</v>
          </cell>
          <cell r="G2036">
            <v>62</v>
          </cell>
          <cell r="AA2036">
            <v>39</v>
          </cell>
        </row>
        <row r="2037">
          <cell r="E2037" t="str">
            <v>Chinook salmon</v>
          </cell>
          <cell r="G2037">
            <v>68</v>
          </cell>
          <cell r="AA2037">
            <v>39</v>
          </cell>
        </row>
        <row r="2038">
          <cell r="E2038" t="str">
            <v>Chinook salmon</v>
          </cell>
          <cell r="G2038">
            <v>68</v>
          </cell>
          <cell r="AA2038">
            <v>39</v>
          </cell>
        </row>
        <row r="2039">
          <cell r="E2039" t="str">
            <v>Chinook salmon</v>
          </cell>
          <cell r="G2039">
            <v>63</v>
          </cell>
          <cell r="AA2039">
            <v>39</v>
          </cell>
        </row>
        <row r="2040">
          <cell r="E2040" t="str">
            <v>Chinook salmon</v>
          </cell>
          <cell r="G2040">
            <v>64</v>
          </cell>
          <cell r="H2040" t="str">
            <v>AD</v>
          </cell>
          <cell r="AA2040">
            <v>39</v>
          </cell>
        </row>
        <row r="2041">
          <cell r="E2041" t="str">
            <v>Chinook salmon</v>
          </cell>
          <cell r="G2041">
            <v>73</v>
          </cell>
          <cell r="H2041" t="str">
            <v>AD</v>
          </cell>
          <cell r="AA2041">
            <v>39</v>
          </cell>
        </row>
        <row r="2042">
          <cell r="E2042" t="str">
            <v>Chinook salmon</v>
          </cell>
          <cell r="G2042">
            <v>84</v>
          </cell>
          <cell r="H2042" t="str">
            <v>AD</v>
          </cell>
          <cell r="AA2042">
            <v>39</v>
          </cell>
        </row>
        <row r="2043">
          <cell r="E2043" t="str">
            <v>Chinook salmon</v>
          </cell>
          <cell r="G2043">
            <v>70</v>
          </cell>
          <cell r="AA2043">
            <v>39</v>
          </cell>
        </row>
        <row r="2044">
          <cell r="E2044" t="str">
            <v>Chinook salmon</v>
          </cell>
          <cell r="G2044">
            <v>63</v>
          </cell>
          <cell r="H2044" t="str">
            <v>AD</v>
          </cell>
          <cell r="AA2044">
            <v>39</v>
          </cell>
        </row>
        <row r="2045">
          <cell r="E2045" t="str">
            <v>Chinook salmon</v>
          </cell>
          <cell r="G2045">
            <v>56</v>
          </cell>
          <cell r="AA2045">
            <v>39</v>
          </cell>
        </row>
        <row r="2046">
          <cell r="E2046" t="str">
            <v>Chinook salmon</v>
          </cell>
          <cell r="G2046">
            <v>65</v>
          </cell>
          <cell r="H2046" t="str">
            <v>AD</v>
          </cell>
          <cell r="AA2046">
            <v>39</v>
          </cell>
        </row>
        <row r="2047">
          <cell r="E2047" t="str">
            <v>Chinook salmon</v>
          </cell>
          <cell r="G2047">
            <v>74</v>
          </cell>
          <cell r="H2047" t="str">
            <v>AD</v>
          </cell>
          <cell r="AA2047">
            <v>39</v>
          </cell>
        </row>
        <row r="2048">
          <cell r="E2048" t="str">
            <v>Chinook salmon</v>
          </cell>
          <cell r="G2048">
            <v>62</v>
          </cell>
          <cell r="AA2048">
            <v>39</v>
          </cell>
        </row>
        <row r="2049">
          <cell r="E2049" t="str">
            <v>Chinook salmon</v>
          </cell>
          <cell r="G2049">
            <v>65</v>
          </cell>
          <cell r="AA2049">
            <v>39</v>
          </cell>
        </row>
        <row r="2050">
          <cell r="E2050" t="str">
            <v>Chinook salmon</v>
          </cell>
          <cell r="G2050">
            <v>66</v>
          </cell>
          <cell r="AA2050">
            <v>39</v>
          </cell>
        </row>
        <row r="2051">
          <cell r="E2051" t="str">
            <v>Chinook salmon</v>
          </cell>
          <cell r="G2051">
            <v>70</v>
          </cell>
          <cell r="AA2051">
            <v>39</v>
          </cell>
        </row>
        <row r="2052">
          <cell r="E2052" t="str">
            <v>Chinook salmon</v>
          </cell>
          <cell r="G2052">
            <v>68</v>
          </cell>
          <cell r="AA2052">
            <v>39</v>
          </cell>
        </row>
        <row r="2053">
          <cell r="E2053" t="str">
            <v>Chinook salmon</v>
          </cell>
          <cell r="G2053">
            <v>64</v>
          </cell>
          <cell r="AA2053">
            <v>39</v>
          </cell>
        </row>
        <row r="2054">
          <cell r="E2054" t="str">
            <v>Chinook salmon</v>
          </cell>
          <cell r="G2054">
            <v>69</v>
          </cell>
          <cell r="AA2054">
            <v>39</v>
          </cell>
        </row>
        <row r="2055">
          <cell r="E2055" t="str">
            <v>Chinook salmon</v>
          </cell>
          <cell r="G2055">
            <v>68</v>
          </cell>
          <cell r="AA2055">
            <v>39</v>
          </cell>
        </row>
        <row r="2056">
          <cell r="E2056" t="str">
            <v>Chinook salmon</v>
          </cell>
          <cell r="G2056">
            <v>60</v>
          </cell>
          <cell r="H2056" t="str">
            <v>AD</v>
          </cell>
          <cell r="AA2056">
            <v>39</v>
          </cell>
        </row>
        <row r="2057">
          <cell r="E2057" t="str">
            <v>Chinook salmon</v>
          </cell>
          <cell r="G2057">
            <v>71</v>
          </cell>
          <cell r="AA2057">
            <v>39</v>
          </cell>
        </row>
        <row r="2058">
          <cell r="E2058" t="str">
            <v>Chinook salmon</v>
          </cell>
          <cell r="G2058">
            <v>74</v>
          </cell>
          <cell r="AA2058">
            <v>39</v>
          </cell>
        </row>
        <row r="2059">
          <cell r="E2059" t="str">
            <v>Chinook salmon</v>
          </cell>
          <cell r="G2059">
            <v>60</v>
          </cell>
          <cell r="AA2059">
            <v>39</v>
          </cell>
        </row>
        <row r="2060">
          <cell r="E2060" t="str">
            <v>Chinook salmon</v>
          </cell>
          <cell r="G2060">
            <v>59</v>
          </cell>
          <cell r="H2060" t="str">
            <v>AD</v>
          </cell>
          <cell r="AA2060">
            <v>39</v>
          </cell>
        </row>
        <row r="2061">
          <cell r="E2061" t="str">
            <v>Chinook salmon</v>
          </cell>
          <cell r="G2061">
            <v>65</v>
          </cell>
          <cell r="AA2061">
            <v>39</v>
          </cell>
        </row>
        <row r="2062">
          <cell r="E2062" t="str">
            <v>Chinook salmon</v>
          </cell>
          <cell r="G2062">
            <v>71</v>
          </cell>
          <cell r="AA2062">
            <v>39</v>
          </cell>
        </row>
        <row r="2063">
          <cell r="E2063" t="str">
            <v>Chinook salmon</v>
          </cell>
          <cell r="G2063">
            <v>62</v>
          </cell>
          <cell r="AA2063">
            <v>39</v>
          </cell>
        </row>
        <row r="2064">
          <cell r="E2064" t="str">
            <v>Chinook salmon</v>
          </cell>
          <cell r="G2064">
            <v>60</v>
          </cell>
          <cell r="AA2064">
            <v>39</v>
          </cell>
        </row>
        <row r="2065">
          <cell r="E2065" t="str">
            <v>Chinook salmon</v>
          </cell>
          <cell r="G2065">
            <v>66</v>
          </cell>
          <cell r="AA2065">
            <v>39</v>
          </cell>
        </row>
        <row r="2066">
          <cell r="E2066" t="str">
            <v>Chinook salmon</v>
          </cell>
          <cell r="G2066">
            <v>65</v>
          </cell>
          <cell r="AA2066">
            <v>39</v>
          </cell>
        </row>
        <row r="2067">
          <cell r="E2067" t="str">
            <v>Chinook salmon</v>
          </cell>
          <cell r="G2067">
            <v>63</v>
          </cell>
          <cell r="AA2067">
            <v>39</v>
          </cell>
        </row>
        <row r="2068">
          <cell r="E2068" t="str">
            <v>Chinook salmon</v>
          </cell>
          <cell r="G2068">
            <v>63</v>
          </cell>
          <cell r="H2068" t="str">
            <v>AD</v>
          </cell>
          <cell r="AA2068">
            <v>39</v>
          </cell>
        </row>
        <row r="2069">
          <cell r="E2069" t="str">
            <v>Chinook salmon</v>
          </cell>
          <cell r="G2069">
            <v>61</v>
          </cell>
          <cell r="AA2069">
            <v>39</v>
          </cell>
        </row>
        <row r="2070">
          <cell r="E2070" t="str">
            <v>Chinook salmon</v>
          </cell>
          <cell r="G2070">
            <v>62</v>
          </cell>
          <cell r="AA2070">
            <v>39</v>
          </cell>
        </row>
        <row r="2071">
          <cell r="E2071" t="str">
            <v>Chinook salmon</v>
          </cell>
          <cell r="G2071">
            <v>73</v>
          </cell>
          <cell r="H2071" t="str">
            <v>AD</v>
          </cell>
          <cell r="AA2071">
            <v>39</v>
          </cell>
        </row>
        <row r="2072">
          <cell r="E2072" t="str">
            <v>Chinook salmon</v>
          </cell>
          <cell r="G2072">
            <v>63</v>
          </cell>
          <cell r="AA2072">
            <v>39</v>
          </cell>
        </row>
        <row r="2073">
          <cell r="E2073" t="str">
            <v>Chinook salmon</v>
          </cell>
          <cell r="G2073">
            <v>72</v>
          </cell>
          <cell r="H2073" t="str">
            <v>AD</v>
          </cell>
          <cell r="AA2073">
            <v>39</v>
          </cell>
        </row>
        <row r="2074">
          <cell r="E2074" t="str">
            <v>Chinook salmon</v>
          </cell>
          <cell r="G2074">
            <v>62</v>
          </cell>
          <cell r="H2074" t="str">
            <v>AD</v>
          </cell>
          <cell r="AA2074">
            <v>39</v>
          </cell>
        </row>
        <row r="2075">
          <cell r="E2075" t="str">
            <v>Chinook salmon</v>
          </cell>
          <cell r="G2075">
            <v>65</v>
          </cell>
          <cell r="AA2075">
            <v>39</v>
          </cell>
        </row>
        <row r="2076">
          <cell r="E2076" t="str">
            <v>Chinook salmon</v>
          </cell>
          <cell r="G2076">
            <v>63</v>
          </cell>
          <cell r="AA2076">
            <v>39</v>
          </cell>
        </row>
        <row r="2077">
          <cell r="E2077" t="str">
            <v>Chinook salmon</v>
          </cell>
          <cell r="G2077">
            <v>68</v>
          </cell>
          <cell r="AA2077">
            <v>39</v>
          </cell>
        </row>
        <row r="2078">
          <cell r="E2078" t="str">
            <v>Chinook salmon</v>
          </cell>
          <cell r="G2078">
            <v>68</v>
          </cell>
          <cell r="AA2078">
            <v>39</v>
          </cell>
        </row>
        <row r="2079">
          <cell r="E2079" t="str">
            <v>Chinook salmon</v>
          </cell>
          <cell r="G2079">
            <v>51</v>
          </cell>
          <cell r="AA2079">
            <v>39</v>
          </cell>
        </row>
        <row r="2080">
          <cell r="E2080" t="str">
            <v>Chinook salmon</v>
          </cell>
          <cell r="G2080">
            <v>48</v>
          </cell>
          <cell r="H2080" t="str">
            <v>AD</v>
          </cell>
          <cell r="AA2080">
            <v>39</v>
          </cell>
        </row>
        <row r="2081">
          <cell r="E2081" t="str">
            <v>Chinook salmon</v>
          </cell>
          <cell r="G2081">
            <v>53</v>
          </cell>
          <cell r="H2081" t="str">
            <v>AD</v>
          </cell>
          <cell r="AA2081">
            <v>39</v>
          </cell>
        </row>
        <row r="2082">
          <cell r="E2082" t="str">
            <v>Chinook salmon</v>
          </cell>
          <cell r="G2082">
            <v>54</v>
          </cell>
          <cell r="AA2082">
            <v>39</v>
          </cell>
        </row>
        <row r="2083">
          <cell r="E2083" t="str">
            <v>Chinook salmon</v>
          </cell>
          <cell r="G2083">
            <v>46</v>
          </cell>
          <cell r="H2083" t="str">
            <v>AD</v>
          </cell>
          <cell r="AA2083">
            <v>39</v>
          </cell>
        </row>
        <row r="2084">
          <cell r="E2084" t="str">
            <v>Chinook salmon</v>
          </cell>
          <cell r="G2084">
            <v>64</v>
          </cell>
          <cell r="AA2084">
            <v>39</v>
          </cell>
        </row>
        <row r="2085">
          <cell r="E2085" t="str">
            <v>Chinook salmon</v>
          </cell>
          <cell r="G2085">
            <v>50</v>
          </cell>
          <cell r="AA2085">
            <v>39</v>
          </cell>
        </row>
        <row r="2086">
          <cell r="E2086" t="str">
            <v>Chinook salmon</v>
          </cell>
          <cell r="G2086">
            <v>44</v>
          </cell>
          <cell r="H2086" t="str">
            <v>AD</v>
          </cell>
          <cell r="AA2086">
            <v>39</v>
          </cell>
        </row>
        <row r="2087">
          <cell r="E2087" t="str">
            <v>Chinook salmon</v>
          </cell>
          <cell r="G2087">
            <v>51</v>
          </cell>
          <cell r="H2087" t="str">
            <v>AD</v>
          </cell>
          <cell r="AA2087">
            <v>39</v>
          </cell>
        </row>
        <row r="2088">
          <cell r="E2088" t="str">
            <v>Chinook salmon</v>
          </cell>
          <cell r="G2088">
            <v>57</v>
          </cell>
          <cell r="AA2088">
            <v>39</v>
          </cell>
        </row>
        <row r="2089">
          <cell r="E2089" t="str">
            <v>Chinook salmon</v>
          </cell>
          <cell r="G2089">
            <v>61</v>
          </cell>
          <cell r="AA2089">
            <v>39</v>
          </cell>
        </row>
        <row r="2090">
          <cell r="E2090" t="str">
            <v>Chinook salmon</v>
          </cell>
          <cell r="G2090">
            <v>58</v>
          </cell>
          <cell r="AA2090">
            <v>39</v>
          </cell>
        </row>
        <row r="2091">
          <cell r="E2091" t="str">
            <v>Chinook salmon</v>
          </cell>
          <cell r="G2091">
            <v>60</v>
          </cell>
          <cell r="AA2091">
            <v>39</v>
          </cell>
        </row>
        <row r="2092">
          <cell r="E2092" t="str">
            <v>Chinook salmon</v>
          </cell>
          <cell r="G2092">
            <v>61</v>
          </cell>
          <cell r="AA2092">
            <v>39</v>
          </cell>
        </row>
        <row r="2093">
          <cell r="E2093" t="str">
            <v>Chinook salmon</v>
          </cell>
          <cell r="G2093">
            <v>63</v>
          </cell>
          <cell r="AA2093">
            <v>39</v>
          </cell>
        </row>
        <row r="2094">
          <cell r="E2094" t="str">
            <v>Chinook salmon</v>
          </cell>
          <cell r="G2094">
            <v>88</v>
          </cell>
          <cell r="AA2094">
            <v>39</v>
          </cell>
        </row>
        <row r="2095">
          <cell r="E2095" t="str">
            <v>Chinook salmon</v>
          </cell>
          <cell r="G2095">
            <v>61</v>
          </cell>
          <cell r="AA2095">
            <v>39</v>
          </cell>
        </row>
        <row r="2096">
          <cell r="E2096" t="str">
            <v>Chinook salmon</v>
          </cell>
          <cell r="G2096">
            <v>54</v>
          </cell>
          <cell r="AA2096">
            <v>39</v>
          </cell>
        </row>
        <row r="2097">
          <cell r="E2097" t="str">
            <v>Chinook salmon</v>
          </cell>
          <cell r="G2097">
            <v>60</v>
          </cell>
          <cell r="AA2097">
            <v>39</v>
          </cell>
        </row>
        <row r="2098">
          <cell r="E2098" t="str">
            <v>Chinook salmon</v>
          </cell>
          <cell r="G2098">
            <v>68</v>
          </cell>
          <cell r="AA2098">
            <v>39</v>
          </cell>
        </row>
        <row r="2099">
          <cell r="E2099" t="str">
            <v>Chinook salmon</v>
          </cell>
          <cell r="G2099">
            <v>67</v>
          </cell>
          <cell r="AA2099">
            <v>39</v>
          </cell>
        </row>
        <row r="2100">
          <cell r="E2100" t="str">
            <v>Chinook salmon</v>
          </cell>
          <cell r="G2100">
            <v>62</v>
          </cell>
          <cell r="AA2100">
            <v>39</v>
          </cell>
        </row>
        <row r="2101">
          <cell r="E2101" t="str">
            <v>Chinook salmon</v>
          </cell>
          <cell r="G2101">
            <v>68</v>
          </cell>
          <cell r="AA2101">
            <v>39</v>
          </cell>
        </row>
        <row r="2102">
          <cell r="E2102" t="str">
            <v>Chinook salmon</v>
          </cell>
          <cell r="G2102">
            <v>78</v>
          </cell>
          <cell r="AA2102">
            <v>39</v>
          </cell>
        </row>
        <row r="2103">
          <cell r="E2103" t="str">
            <v>Chinook salmon</v>
          </cell>
          <cell r="G2103">
            <v>61</v>
          </cell>
          <cell r="AA2103">
            <v>39</v>
          </cell>
        </row>
        <row r="2104">
          <cell r="E2104" t="str">
            <v>Chinook salmon</v>
          </cell>
          <cell r="G2104">
            <v>61</v>
          </cell>
          <cell r="AA2104">
            <v>39</v>
          </cell>
        </row>
        <row r="2105">
          <cell r="E2105" t="str">
            <v>Chinook salmon</v>
          </cell>
          <cell r="G2105">
            <v>61</v>
          </cell>
          <cell r="AA2105">
            <v>39</v>
          </cell>
        </row>
        <row r="2106">
          <cell r="E2106" t="str">
            <v>Chinook salmon</v>
          </cell>
          <cell r="G2106">
            <v>66</v>
          </cell>
          <cell r="AA2106">
            <v>39</v>
          </cell>
        </row>
        <row r="2107">
          <cell r="E2107" t="str">
            <v>Chinook salmon</v>
          </cell>
          <cell r="G2107">
            <v>58</v>
          </cell>
          <cell r="AA2107">
            <v>39</v>
          </cell>
        </row>
        <row r="2108">
          <cell r="E2108" t="str">
            <v>Chinook salmon</v>
          </cell>
          <cell r="G2108">
            <v>63</v>
          </cell>
          <cell r="AA2108">
            <v>39</v>
          </cell>
        </row>
        <row r="2109">
          <cell r="E2109" t="str">
            <v>Chinook salmon</v>
          </cell>
          <cell r="G2109">
            <v>69</v>
          </cell>
          <cell r="AA2109">
            <v>39</v>
          </cell>
        </row>
        <row r="2110">
          <cell r="E2110" t="str">
            <v>Chinook salmon</v>
          </cell>
          <cell r="G2110">
            <v>58</v>
          </cell>
          <cell r="AA2110">
            <v>39</v>
          </cell>
        </row>
        <row r="2111">
          <cell r="E2111" t="str">
            <v>Chinook salmon</v>
          </cell>
          <cell r="G2111">
            <v>65</v>
          </cell>
          <cell r="AA2111">
            <v>39</v>
          </cell>
        </row>
        <row r="2112">
          <cell r="E2112" t="str">
            <v>Chinook salmon</v>
          </cell>
          <cell r="G2112">
            <v>75</v>
          </cell>
          <cell r="H2112" t="str">
            <v>AD</v>
          </cell>
          <cell r="AA2112">
            <v>39</v>
          </cell>
        </row>
        <row r="2113">
          <cell r="E2113" t="str">
            <v>Chinook salmon</v>
          </cell>
          <cell r="G2113">
            <v>61</v>
          </cell>
          <cell r="AA2113">
            <v>39</v>
          </cell>
        </row>
        <row r="2114">
          <cell r="E2114" t="str">
            <v>Chinook salmon</v>
          </cell>
          <cell r="G2114">
            <v>66</v>
          </cell>
          <cell r="AA2114">
            <v>39</v>
          </cell>
        </row>
        <row r="2115">
          <cell r="E2115" t="str">
            <v>Chinook salmon</v>
          </cell>
          <cell r="G2115">
            <v>71</v>
          </cell>
          <cell r="H2115" t="str">
            <v>AD</v>
          </cell>
          <cell r="AA2115">
            <v>39</v>
          </cell>
        </row>
        <row r="2116">
          <cell r="E2116" t="str">
            <v>Chinook salmon</v>
          </cell>
          <cell r="G2116">
            <v>56</v>
          </cell>
          <cell r="AA2116">
            <v>39</v>
          </cell>
        </row>
        <row r="2117">
          <cell r="E2117" t="str">
            <v>Chinook salmon</v>
          </cell>
          <cell r="G2117">
            <v>63</v>
          </cell>
          <cell r="AA2117">
            <v>39</v>
          </cell>
        </row>
        <row r="2118">
          <cell r="E2118" t="str">
            <v>Chinook salmon</v>
          </cell>
          <cell r="G2118">
            <v>65</v>
          </cell>
          <cell r="AA2118">
            <v>39</v>
          </cell>
        </row>
        <row r="2119">
          <cell r="E2119" t="str">
            <v>Chinook salmon</v>
          </cell>
          <cell r="G2119">
            <v>70</v>
          </cell>
          <cell r="AA2119">
            <v>39</v>
          </cell>
        </row>
        <row r="2120">
          <cell r="E2120" t="str">
            <v>Chinook salmon</v>
          </cell>
          <cell r="G2120">
            <v>82</v>
          </cell>
          <cell r="AA2120">
            <v>39</v>
          </cell>
        </row>
        <row r="2121">
          <cell r="E2121" t="str">
            <v>Chinook salmon</v>
          </cell>
          <cell r="G2121">
            <v>67</v>
          </cell>
          <cell r="AA2121">
            <v>39</v>
          </cell>
        </row>
        <row r="2122">
          <cell r="E2122" t="str">
            <v>Chinook salmon</v>
          </cell>
          <cell r="G2122">
            <v>68</v>
          </cell>
          <cell r="AA2122">
            <v>39</v>
          </cell>
        </row>
        <row r="2123">
          <cell r="E2123" t="str">
            <v>Chinook salmon</v>
          </cell>
          <cell r="G2123">
            <v>62</v>
          </cell>
          <cell r="AA2123">
            <v>39</v>
          </cell>
        </row>
        <row r="2124">
          <cell r="E2124" t="str">
            <v>Chinook salmon</v>
          </cell>
          <cell r="G2124">
            <v>67</v>
          </cell>
          <cell r="AA2124">
            <v>39</v>
          </cell>
        </row>
        <row r="2125">
          <cell r="E2125" t="str">
            <v>Chinook salmon</v>
          </cell>
          <cell r="G2125">
            <v>64</v>
          </cell>
          <cell r="AA2125">
            <v>39</v>
          </cell>
        </row>
        <row r="2126">
          <cell r="E2126" t="str">
            <v>Chinook salmon</v>
          </cell>
          <cell r="G2126">
            <v>65</v>
          </cell>
          <cell r="H2126" t="str">
            <v>AD</v>
          </cell>
          <cell r="AA2126">
            <v>39</v>
          </cell>
        </row>
        <row r="2127">
          <cell r="E2127" t="str">
            <v>Chinook salmon</v>
          </cell>
          <cell r="G2127">
            <v>62</v>
          </cell>
          <cell r="H2127" t="str">
            <v>AD</v>
          </cell>
          <cell r="AA2127">
            <v>39</v>
          </cell>
        </row>
        <row r="2128">
          <cell r="E2128" t="str">
            <v>Chinook salmon</v>
          </cell>
          <cell r="G2128">
            <v>64</v>
          </cell>
          <cell r="H2128" t="str">
            <v>AD</v>
          </cell>
          <cell r="AA2128">
            <v>39</v>
          </cell>
        </row>
        <row r="2129">
          <cell r="E2129" t="str">
            <v>Chinook salmon</v>
          </cell>
          <cell r="G2129">
            <v>74</v>
          </cell>
          <cell r="H2129" t="str">
            <v>AD</v>
          </cell>
          <cell r="AA2129">
            <v>39</v>
          </cell>
        </row>
        <row r="2130">
          <cell r="E2130" t="str">
            <v>Chinook salmon</v>
          </cell>
          <cell r="G2130">
            <v>47</v>
          </cell>
          <cell r="AA2130">
            <v>39</v>
          </cell>
        </row>
        <row r="2131">
          <cell r="E2131" t="str">
            <v>Chinook salmon</v>
          </cell>
          <cell r="G2131">
            <v>57</v>
          </cell>
          <cell r="AA2131">
            <v>39</v>
          </cell>
        </row>
        <row r="2132">
          <cell r="E2132" t="str">
            <v>Chinook salmon</v>
          </cell>
          <cell r="G2132">
            <v>46</v>
          </cell>
          <cell r="AA2132">
            <v>39</v>
          </cell>
        </row>
        <row r="2133">
          <cell r="E2133" t="str">
            <v>Chinook salmon</v>
          </cell>
          <cell r="G2133">
            <v>47</v>
          </cell>
          <cell r="AA2133">
            <v>39</v>
          </cell>
        </row>
        <row r="2134">
          <cell r="E2134" t="str">
            <v>Chinook salmon</v>
          </cell>
          <cell r="G2134">
            <v>52</v>
          </cell>
          <cell r="AA2134">
            <v>39</v>
          </cell>
        </row>
        <row r="2135">
          <cell r="E2135" t="str">
            <v>Chinook salmon</v>
          </cell>
          <cell r="G2135">
            <v>54</v>
          </cell>
          <cell r="AA2135">
            <v>39</v>
          </cell>
        </row>
        <row r="2136">
          <cell r="E2136" t="str">
            <v>Chinook salmon</v>
          </cell>
          <cell r="G2136">
            <v>42</v>
          </cell>
          <cell r="AA2136">
            <v>39</v>
          </cell>
        </row>
        <row r="2137">
          <cell r="E2137" t="str">
            <v>Chinook salmon</v>
          </cell>
          <cell r="G2137">
            <v>50</v>
          </cell>
          <cell r="AA2137">
            <v>39</v>
          </cell>
        </row>
        <row r="2138">
          <cell r="E2138" t="str">
            <v>Chinook salmon</v>
          </cell>
          <cell r="G2138">
            <v>48</v>
          </cell>
          <cell r="AA2138">
            <v>39</v>
          </cell>
        </row>
        <row r="2139">
          <cell r="E2139" t="str">
            <v>Chinook salmon</v>
          </cell>
          <cell r="G2139">
            <v>46</v>
          </cell>
          <cell r="AA2139">
            <v>39</v>
          </cell>
        </row>
        <row r="2140">
          <cell r="E2140" t="str">
            <v>Chinook salmon</v>
          </cell>
          <cell r="G2140">
            <v>78</v>
          </cell>
          <cell r="AA2140">
            <v>39</v>
          </cell>
        </row>
        <row r="2141">
          <cell r="E2141" t="str">
            <v>Chinook salmon</v>
          </cell>
          <cell r="G2141">
            <v>52</v>
          </cell>
          <cell r="AA2141">
            <v>39</v>
          </cell>
        </row>
        <row r="2142">
          <cell r="E2142" t="str">
            <v>Chinook salmon</v>
          </cell>
          <cell r="G2142">
            <v>55</v>
          </cell>
          <cell r="H2142" t="str">
            <v>AD</v>
          </cell>
          <cell r="AA2142">
            <v>39</v>
          </cell>
        </row>
        <row r="2143">
          <cell r="E2143" t="str">
            <v>Chinook salmon</v>
          </cell>
          <cell r="G2143">
            <v>52</v>
          </cell>
          <cell r="H2143" t="str">
            <v>AD</v>
          </cell>
          <cell r="AA2143">
            <v>39</v>
          </cell>
        </row>
        <row r="2144">
          <cell r="E2144" t="str">
            <v>Chinook salmon</v>
          </cell>
          <cell r="G2144">
            <v>53</v>
          </cell>
          <cell r="H2144" t="str">
            <v>AD</v>
          </cell>
          <cell r="AA2144">
            <v>39</v>
          </cell>
        </row>
        <row r="2145">
          <cell r="E2145" t="str">
            <v>Chinook salmon</v>
          </cell>
          <cell r="G2145">
            <v>50</v>
          </cell>
          <cell r="AA2145">
            <v>39</v>
          </cell>
        </row>
        <row r="2146">
          <cell r="E2146" t="str">
            <v>Chinook salmon</v>
          </cell>
          <cell r="G2146">
            <v>52</v>
          </cell>
          <cell r="AA2146">
            <v>39</v>
          </cell>
        </row>
        <row r="2147">
          <cell r="E2147" t="str">
            <v>Chinook salmon</v>
          </cell>
          <cell r="G2147">
            <v>52</v>
          </cell>
          <cell r="AA2147">
            <v>39</v>
          </cell>
        </row>
        <row r="2148">
          <cell r="E2148" t="str">
            <v>Chinook salmon</v>
          </cell>
          <cell r="G2148">
            <v>45</v>
          </cell>
          <cell r="AA2148">
            <v>39</v>
          </cell>
        </row>
        <row r="2149">
          <cell r="E2149" t="str">
            <v>Chinook salmon</v>
          </cell>
          <cell r="G2149">
            <v>43</v>
          </cell>
          <cell r="AA2149">
            <v>39</v>
          </cell>
        </row>
        <row r="2150">
          <cell r="E2150" t="str">
            <v>Chinook salmon</v>
          </cell>
          <cell r="G2150">
            <v>51</v>
          </cell>
          <cell r="H2150" t="str">
            <v>AD</v>
          </cell>
          <cell r="AA2150">
            <v>39</v>
          </cell>
        </row>
        <row r="2151">
          <cell r="E2151" t="str">
            <v>Chinook salmon</v>
          </cell>
          <cell r="G2151">
            <v>54</v>
          </cell>
          <cell r="H2151" t="str">
            <v>AD</v>
          </cell>
          <cell r="AA2151">
            <v>39</v>
          </cell>
        </row>
        <row r="2152">
          <cell r="E2152" t="str">
            <v>Chinook salmon</v>
          </cell>
          <cell r="G2152">
            <v>46</v>
          </cell>
          <cell r="H2152" t="str">
            <v>AD</v>
          </cell>
          <cell r="AA2152">
            <v>39</v>
          </cell>
        </row>
        <row r="2153">
          <cell r="E2153" t="str">
            <v>Chinook salmon</v>
          </cell>
          <cell r="G2153">
            <v>46</v>
          </cell>
          <cell r="AA2153">
            <v>39</v>
          </cell>
        </row>
        <row r="2154">
          <cell r="E2154" t="str">
            <v>Chinook salmon</v>
          </cell>
          <cell r="G2154">
            <v>50</v>
          </cell>
          <cell r="AA2154">
            <v>39</v>
          </cell>
        </row>
        <row r="2155">
          <cell r="E2155" t="str">
            <v>Chinook salmon</v>
          </cell>
          <cell r="G2155">
            <v>45</v>
          </cell>
          <cell r="AA2155">
            <v>39</v>
          </cell>
        </row>
        <row r="2156">
          <cell r="E2156" t="str">
            <v>Chinook salmon</v>
          </cell>
          <cell r="G2156">
            <v>40</v>
          </cell>
          <cell r="AA2156">
            <v>39</v>
          </cell>
        </row>
        <row r="2157">
          <cell r="E2157" t="str">
            <v>Chinook salmon</v>
          </cell>
          <cell r="G2157">
            <v>48</v>
          </cell>
          <cell r="AA2157">
            <v>39</v>
          </cell>
        </row>
        <row r="2158">
          <cell r="E2158" t="str">
            <v>Chinook salmon</v>
          </cell>
          <cell r="G2158">
            <v>43</v>
          </cell>
          <cell r="AA2158">
            <v>39</v>
          </cell>
        </row>
        <row r="2159">
          <cell r="E2159" t="str">
            <v>Chinook salmon</v>
          </cell>
          <cell r="G2159">
            <v>43</v>
          </cell>
          <cell r="AA2159">
            <v>39</v>
          </cell>
        </row>
        <row r="2160">
          <cell r="E2160" t="str">
            <v>Chinook salmon</v>
          </cell>
          <cell r="G2160">
            <v>48</v>
          </cell>
          <cell r="H2160" t="str">
            <v>AD</v>
          </cell>
          <cell r="AA2160">
            <v>39</v>
          </cell>
        </row>
        <row r="2161">
          <cell r="E2161" t="str">
            <v>Chinook salmon</v>
          </cell>
          <cell r="G2161">
            <v>42</v>
          </cell>
          <cell r="AA2161">
            <v>39</v>
          </cell>
        </row>
        <row r="2162">
          <cell r="E2162" t="str">
            <v>Chinook salmon</v>
          </cell>
          <cell r="G2162">
            <v>45</v>
          </cell>
          <cell r="AA2162">
            <v>39</v>
          </cell>
        </row>
        <row r="2163">
          <cell r="E2163" t="str">
            <v>Chinook salmon</v>
          </cell>
          <cell r="G2163">
            <v>51</v>
          </cell>
          <cell r="H2163" t="str">
            <v>AD</v>
          </cell>
          <cell r="AA2163">
            <v>39</v>
          </cell>
        </row>
        <row r="2164">
          <cell r="E2164" t="str">
            <v>Chinook salmon</v>
          </cell>
          <cell r="G2164">
            <v>47</v>
          </cell>
          <cell r="H2164" t="str">
            <v>AD</v>
          </cell>
          <cell r="AA2164">
            <v>39</v>
          </cell>
        </row>
        <row r="2165">
          <cell r="E2165" t="str">
            <v>Chinook salmon</v>
          </cell>
          <cell r="G2165">
            <v>48</v>
          </cell>
          <cell r="AA2165">
            <v>39</v>
          </cell>
        </row>
        <row r="2166">
          <cell r="E2166" t="str">
            <v>Chinook salmon</v>
          </cell>
          <cell r="G2166">
            <v>66</v>
          </cell>
          <cell r="AA2166">
            <v>39</v>
          </cell>
        </row>
        <row r="2167">
          <cell r="E2167" t="str">
            <v>Chinook salmon</v>
          </cell>
          <cell r="G2167">
            <v>42</v>
          </cell>
          <cell r="AA2167">
            <v>39</v>
          </cell>
        </row>
        <row r="2168">
          <cell r="E2168" t="str">
            <v>Chinook salmon</v>
          </cell>
          <cell r="G2168">
            <v>45</v>
          </cell>
          <cell r="AA2168">
            <v>39</v>
          </cell>
        </row>
        <row r="2169">
          <cell r="E2169" t="str">
            <v>Chinook salmon</v>
          </cell>
          <cell r="G2169">
            <v>47</v>
          </cell>
          <cell r="AA2169">
            <v>39</v>
          </cell>
        </row>
        <row r="2170">
          <cell r="E2170" t="str">
            <v>Chinook salmon</v>
          </cell>
          <cell r="G2170">
            <v>55</v>
          </cell>
          <cell r="AA2170">
            <v>39</v>
          </cell>
        </row>
        <row r="2171">
          <cell r="E2171" t="str">
            <v>Chinook salmon</v>
          </cell>
          <cell r="G2171">
            <v>44</v>
          </cell>
          <cell r="AA2171">
            <v>39</v>
          </cell>
        </row>
        <row r="2172">
          <cell r="E2172" t="str">
            <v>Chinook salmon</v>
          </cell>
          <cell r="G2172">
            <v>49</v>
          </cell>
          <cell r="H2172" t="str">
            <v>AD</v>
          </cell>
          <cell r="AA2172">
            <v>39</v>
          </cell>
        </row>
        <row r="2173">
          <cell r="E2173" t="str">
            <v>Chinook salmon</v>
          </cell>
          <cell r="G2173">
            <v>49</v>
          </cell>
          <cell r="H2173" t="str">
            <v>AD</v>
          </cell>
          <cell r="AA2173">
            <v>39</v>
          </cell>
        </row>
        <row r="2174">
          <cell r="E2174" t="str">
            <v>Chinook salmon</v>
          </cell>
          <cell r="G2174">
            <v>41</v>
          </cell>
          <cell r="H2174" t="str">
            <v>AD</v>
          </cell>
          <cell r="AA2174">
            <v>39</v>
          </cell>
        </row>
        <row r="2175">
          <cell r="E2175" t="str">
            <v>Chinook salmon</v>
          </cell>
          <cell r="G2175">
            <v>49</v>
          </cell>
          <cell r="H2175" t="str">
            <v>AD</v>
          </cell>
          <cell r="AA2175">
            <v>39</v>
          </cell>
        </row>
        <row r="2176">
          <cell r="E2176" t="str">
            <v>Chinook salmon</v>
          </cell>
          <cell r="G2176">
            <v>75</v>
          </cell>
          <cell r="AA2176">
            <v>39</v>
          </cell>
        </row>
        <row r="2177">
          <cell r="E2177" t="str">
            <v>Chinook salmon</v>
          </cell>
          <cell r="G2177">
            <v>61</v>
          </cell>
          <cell r="AA2177">
            <v>39</v>
          </cell>
        </row>
        <row r="2178">
          <cell r="E2178" t="str">
            <v>Chinook salmon</v>
          </cell>
          <cell r="G2178">
            <v>64</v>
          </cell>
          <cell r="AA2178">
            <v>39</v>
          </cell>
        </row>
        <row r="2179">
          <cell r="E2179" t="str">
            <v>Chinook salmon</v>
          </cell>
          <cell r="G2179">
            <v>65</v>
          </cell>
          <cell r="AA2179">
            <v>39</v>
          </cell>
        </row>
        <row r="2180">
          <cell r="E2180" t="str">
            <v>Chinook salmon</v>
          </cell>
          <cell r="G2180">
            <v>70</v>
          </cell>
          <cell r="AA2180">
            <v>39</v>
          </cell>
        </row>
        <row r="2181">
          <cell r="E2181" t="str">
            <v>Chinook salmon</v>
          </cell>
          <cell r="G2181">
            <v>70</v>
          </cell>
          <cell r="AA2181">
            <v>39</v>
          </cell>
        </row>
        <row r="2182">
          <cell r="E2182" t="str">
            <v>Chinook salmon</v>
          </cell>
          <cell r="G2182">
            <v>49</v>
          </cell>
          <cell r="AA2182">
            <v>39</v>
          </cell>
        </row>
        <row r="2183">
          <cell r="E2183" t="str">
            <v>Chinook salmon</v>
          </cell>
          <cell r="G2183">
            <v>50</v>
          </cell>
          <cell r="AA2183">
            <v>39</v>
          </cell>
        </row>
        <row r="2184">
          <cell r="E2184" t="str">
            <v>Chinook salmon</v>
          </cell>
          <cell r="G2184">
            <v>44</v>
          </cell>
          <cell r="AA2184">
            <v>39</v>
          </cell>
        </row>
        <row r="2185">
          <cell r="E2185" t="str">
            <v>Chinook salmon</v>
          </cell>
          <cell r="G2185">
            <v>48</v>
          </cell>
          <cell r="AA2185">
            <v>39</v>
          </cell>
        </row>
        <row r="2186">
          <cell r="E2186" t="str">
            <v>Chinook salmon</v>
          </cell>
          <cell r="G2186">
            <v>47</v>
          </cell>
          <cell r="AA2186">
            <v>39</v>
          </cell>
        </row>
        <row r="2187">
          <cell r="E2187" t="str">
            <v>Chinook salmon</v>
          </cell>
          <cell r="G2187">
            <v>48</v>
          </cell>
          <cell r="H2187" t="str">
            <v>AD</v>
          </cell>
          <cell r="AA2187">
            <v>39</v>
          </cell>
        </row>
        <row r="2188">
          <cell r="E2188" t="str">
            <v>Chinook salmon</v>
          </cell>
          <cell r="G2188">
            <v>46</v>
          </cell>
          <cell r="AA2188">
            <v>39</v>
          </cell>
        </row>
        <row r="2189">
          <cell r="E2189" t="str">
            <v>Chinook salmon</v>
          </cell>
          <cell r="G2189">
            <v>48</v>
          </cell>
          <cell r="AA2189">
            <v>39</v>
          </cell>
        </row>
        <row r="2190">
          <cell r="E2190" t="str">
            <v>Chinook salmon</v>
          </cell>
          <cell r="G2190">
            <v>42</v>
          </cell>
          <cell r="AA2190">
            <v>39</v>
          </cell>
        </row>
        <row r="2191">
          <cell r="E2191" t="str">
            <v>Chinook salmon</v>
          </cell>
          <cell r="G2191">
            <v>47</v>
          </cell>
          <cell r="AA2191">
            <v>39</v>
          </cell>
        </row>
        <row r="2192">
          <cell r="E2192" t="str">
            <v>Chinook salmon</v>
          </cell>
          <cell r="G2192">
            <v>51</v>
          </cell>
          <cell r="AA2192">
            <v>39</v>
          </cell>
        </row>
        <row r="2193">
          <cell r="E2193" t="str">
            <v>Chinook salmon</v>
          </cell>
          <cell r="G2193">
            <v>47</v>
          </cell>
          <cell r="AA2193">
            <v>39</v>
          </cell>
        </row>
        <row r="2194">
          <cell r="E2194" t="str">
            <v>Chinook salmon</v>
          </cell>
          <cell r="G2194">
            <v>50</v>
          </cell>
          <cell r="AA2194">
            <v>39</v>
          </cell>
        </row>
        <row r="2195">
          <cell r="E2195" t="str">
            <v>Chinook salmon</v>
          </cell>
          <cell r="G2195">
            <v>52</v>
          </cell>
          <cell r="H2195" t="str">
            <v>AD</v>
          </cell>
          <cell r="AA2195">
            <v>39</v>
          </cell>
        </row>
        <row r="2196">
          <cell r="E2196" t="str">
            <v>Chinook salmon</v>
          </cell>
          <cell r="G2196">
            <v>63</v>
          </cell>
          <cell r="H2196" t="str">
            <v>AD</v>
          </cell>
          <cell r="AA2196">
            <v>39</v>
          </cell>
        </row>
        <row r="2197">
          <cell r="E2197" t="str">
            <v>Chinook salmon</v>
          </cell>
          <cell r="G2197">
            <v>47</v>
          </cell>
          <cell r="H2197" t="str">
            <v>AD</v>
          </cell>
          <cell r="AA2197">
            <v>39</v>
          </cell>
        </row>
        <row r="2198">
          <cell r="E2198" t="str">
            <v>Chinook salmon</v>
          </cell>
          <cell r="G2198">
            <v>47</v>
          </cell>
          <cell r="H2198" t="str">
            <v>AD</v>
          </cell>
          <cell r="AA2198">
            <v>39</v>
          </cell>
        </row>
        <row r="2199">
          <cell r="E2199" t="str">
            <v>Chinook salmon</v>
          </cell>
          <cell r="G2199">
            <v>41</v>
          </cell>
          <cell r="H2199" t="str">
            <v>AD</v>
          </cell>
          <cell r="AA2199">
            <v>39</v>
          </cell>
        </row>
        <row r="2200">
          <cell r="E2200" t="str">
            <v>Chinook salmon</v>
          </cell>
          <cell r="G2200">
            <v>49</v>
          </cell>
          <cell r="H2200" t="str">
            <v>AD</v>
          </cell>
          <cell r="AA2200">
            <v>39</v>
          </cell>
        </row>
        <row r="2201">
          <cell r="E2201" t="str">
            <v>Chinook salmon</v>
          </cell>
          <cell r="G2201">
            <v>43</v>
          </cell>
          <cell r="H2201" t="str">
            <v>AD</v>
          </cell>
          <cell r="AA2201">
            <v>39</v>
          </cell>
        </row>
        <row r="2202">
          <cell r="E2202" t="str">
            <v>Chinook salmon</v>
          </cell>
          <cell r="G2202">
            <v>61</v>
          </cell>
          <cell r="AA2202">
            <v>39</v>
          </cell>
        </row>
        <row r="2203">
          <cell r="E2203" t="str">
            <v>Chinook salmon</v>
          </cell>
          <cell r="G2203">
            <v>65</v>
          </cell>
          <cell r="H2203" t="str">
            <v>AD</v>
          </cell>
          <cell r="AA2203">
            <v>39</v>
          </cell>
        </row>
        <row r="2204">
          <cell r="E2204" t="str">
            <v>Chinook salmon</v>
          </cell>
          <cell r="G2204">
            <v>79</v>
          </cell>
          <cell r="AA2204">
            <v>39</v>
          </cell>
        </row>
        <row r="2205">
          <cell r="E2205" t="str">
            <v>Chinook salmon</v>
          </cell>
          <cell r="G2205">
            <v>81</v>
          </cell>
          <cell r="AA2205">
            <v>39</v>
          </cell>
        </row>
        <row r="2206">
          <cell r="E2206" t="str">
            <v>Chinook salmon</v>
          </cell>
          <cell r="G2206">
            <v>66</v>
          </cell>
          <cell r="AA2206">
            <v>39</v>
          </cell>
        </row>
        <row r="2207">
          <cell r="E2207" t="str">
            <v>Chinook salmon</v>
          </cell>
          <cell r="G2207">
            <v>60</v>
          </cell>
          <cell r="AA2207">
            <v>39</v>
          </cell>
        </row>
        <row r="2208">
          <cell r="E2208" t="str">
            <v>Chinook salmon</v>
          </cell>
          <cell r="G2208">
            <v>70</v>
          </cell>
          <cell r="AA2208">
            <v>39</v>
          </cell>
        </row>
        <row r="2209">
          <cell r="E2209" t="str">
            <v>Chinook salmon</v>
          </cell>
          <cell r="G2209">
            <v>56</v>
          </cell>
          <cell r="H2209" t="str">
            <v>AD</v>
          </cell>
          <cell r="AA2209">
            <v>39</v>
          </cell>
        </row>
        <row r="2210">
          <cell r="E2210" t="str">
            <v>Chinook salmon</v>
          </cell>
          <cell r="G2210">
            <v>63</v>
          </cell>
          <cell r="AA2210">
            <v>39</v>
          </cell>
        </row>
        <row r="2211">
          <cell r="E2211" t="str">
            <v>Chinook salmon</v>
          </cell>
          <cell r="G2211">
            <v>67</v>
          </cell>
          <cell r="AA2211">
            <v>39</v>
          </cell>
        </row>
        <row r="2212">
          <cell r="E2212" t="str">
            <v>Chinook salmon</v>
          </cell>
          <cell r="G2212">
            <v>66</v>
          </cell>
          <cell r="AA2212">
            <v>39</v>
          </cell>
        </row>
        <row r="2213">
          <cell r="E2213" t="str">
            <v>Chinook salmon</v>
          </cell>
          <cell r="G2213">
            <v>64</v>
          </cell>
          <cell r="AA2213">
            <v>39</v>
          </cell>
        </row>
        <row r="2214">
          <cell r="E2214" t="str">
            <v>Chinook salmon</v>
          </cell>
          <cell r="G2214">
            <v>58</v>
          </cell>
          <cell r="AA2214">
            <v>39</v>
          </cell>
        </row>
        <row r="2215">
          <cell r="E2215" t="str">
            <v>Chinook salmon</v>
          </cell>
          <cell r="G2215">
            <v>63</v>
          </cell>
          <cell r="AA2215">
            <v>39</v>
          </cell>
        </row>
        <row r="2216">
          <cell r="E2216" t="str">
            <v>Chinook salmon</v>
          </cell>
          <cell r="G2216">
            <v>59</v>
          </cell>
          <cell r="AA2216">
            <v>39</v>
          </cell>
        </row>
        <row r="2217">
          <cell r="E2217" t="str">
            <v>Chinook salmon</v>
          </cell>
          <cell r="G2217">
            <v>62</v>
          </cell>
          <cell r="AA2217">
            <v>39</v>
          </cell>
        </row>
        <row r="2218">
          <cell r="E2218" t="str">
            <v>Chinook salmon</v>
          </cell>
          <cell r="G2218">
            <v>51</v>
          </cell>
          <cell r="AA2218">
            <v>39</v>
          </cell>
        </row>
        <row r="2219">
          <cell r="E2219" t="str">
            <v>Chinook salmon</v>
          </cell>
          <cell r="G2219">
            <v>68</v>
          </cell>
          <cell r="AA2219">
            <v>39</v>
          </cell>
        </row>
        <row r="2220">
          <cell r="E2220" t="str">
            <v>Chinook salmon</v>
          </cell>
          <cell r="G2220">
            <v>54</v>
          </cell>
          <cell r="AA2220">
            <v>39</v>
          </cell>
        </row>
        <row r="2221">
          <cell r="E2221" t="str">
            <v>Chinook salmon</v>
          </cell>
          <cell r="G2221">
            <v>56</v>
          </cell>
          <cell r="AA2221">
            <v>39</v>
          </cell>
        </row>
        <row r="2222">
          <cell r="E2222" t="str">
            <v>Chinook salmon</v>
          </cell>
          <cell r="G2222">
            <v>50</v>
          </cell>
          <cell r="AA2222">
            <v>39</v>
          </cell>
        </row>
        <row r="2223">
          <cell r="E2223" t="str">
            <v>Chinook salmon</v>
          </cell>
          <cell r="G2223">
            <v>62</v>
          </cell>
          <cell r="H2223" t="str">
            <v>AD</v>
          </cell>
          <cell r="AA2223">
            <v>39</v>
          </cell>
        </row>
        <row r="2224">
          <cell r="E2224" t="str">
            <v>Chinook salmon</v>
          </cell>
          <cell r="G2224">
            <v>67</v>
          </cell>
          <cell r="H2224" t="str">
            <v>AD</v>
          </cell>
          <cell r="AA2224">
            <v>39</v>
          </cell>
        </row>
        <row r="2225">
          <cell r="E2225" t="str">
            <v>Chinook salmon</v>
          </cell>
          <cell r="G2225">
            <v>64</v>
          </cell>
          <cell r="H2225" t="str">
            <v>AD</v>
          </cell>
          <cell r="AA2225">
            <v>39</v>
          </cell>
        </row>
        <row r="2226">
          <cell r="E2226" t="str">
            <v>Chinook salmon</v>
          </cell>
          <cell r="G2226">
            <v>69</v>
          </cell>
          <cell r="AA2226">
            <v>39</v>
          </cell>
        </row>
        <row r="2227">
          <cell r="E2227" t="str">
            <v>Chinook salmon</v>
          </cell>
          <cell r="G2227">
            <v>54</v>
          </cell>
          <cell r="AA2227">
            <v>39</v>
          </cell>
        </row>
        <row r="2228">
          <cell r="E2228" t="str">
            <v>Chinook salmon</v>
          </cell>
          <cell r="G2228">
            <v>63</v>
          </cell>
          <cell r="AA2228">
            <v>39</v>
          </cell>
        </row>
        <row r="2229">
          <cell r="E2229" t="str">
            <v>Chinook salmon</v>
          </cell>
          <cell r="G2229">
            <v>80</v>
          </cell>
          <cell r="H2229" t="str">
            <v>AD</v>
          </cell>
          <cell r="AA2229">
            <v>39</v>
          </cell>
        </row>
        <row r="2230">
          <cell r="E2230" t="str">
            <v>Chinook salmon</v>
          </cell>
          <cell r="G2230">
            <v>60</v>
          </cell>
          <cell r="AA2230">
            <v>39</v>
          </cell>
        </row>
        <row r="2231">
          <cell r="E2231" t="str">
            <v>Chinook salmon</v>
          </cell>
          <cell r="G2231">
            <v>53</v>
          </cell>
          <cell r="AA2231">
            <v>39</v>
          </cell>
        </row>
        <row r="2232">
          <cell r="E2232" t="str">
            <v>Chinook salmon</v>
          </cell>
          <cell r="G2232">
            <v>64</v>
          </cell>
          <cell r="AA2232">
            <v>39</v>
          </cell>
        </row>
        <row r="2233">
          <cell r="E2233" t="str">
            <v>Chinook salmon</v>
          </cell>
          <cell r="G2233">
            <v>52</v>
          </cell>
          <cell r="AA2233">
            <v>39</v>
          </cell>
        </row>
        <row r="2234">
          <cell r="E2234" t="str">
            <v>Chinook salmon</v>
          </cell>
          <cell r="G2234">
            <v>58</v>
          </cell>
          <cell r="H2234" t="str">
            <v>AD</v>
          </cell>
          <cell r="AA2234">
            <v>39</v>
          </cell>
        </row>
        <row r="2235">
          <cell r="E2235" t="str">
            <v>Chinook salmon</v>
          </cell>
          <cell r="G2235">
            <v>62</v>
          </cell>
          <cell r="H2235" t="str">
            <v>AD</v>
          </cell>
          <cell r="AA2235">
            <v>39</v>
          </cell>
        </row>
        <row r="2236">
          <cell r="E2236" t="str">
            <v>Chinook salmon</v>
          </cell>
          <cell r="G2236">
            <v>60</v>
          </cell>
          <cell r="H2236" t="str">
            <v>AD</v>
          </cell>
          <cell r="AA2236">
            <v>39</v>
          </cell>
        </row>
        <row r="2237">
          <cell r="E2237" t="str">
            <v>Chinook salmon</v>
          </cell>
          <cell r="G2237">
            <v>57</v>
          </cell>
          <cell r="AA2237">
            <v>39</v>
          </cell>
        </row>
        <row r="2238">
          <cell r="E2238" t="str">
            <v>Chinook salmon</v>
          </cell>
          <cell r="G2238">
            <v>59</v>
          </cell>
          <cell r="H2238" t="str">
            <v>AD</v>
          </cell>
          <cell r="AA2238">
            <v>39</v>
          </cell>
        </row>
        <row r="2239">
          <cell r="E2239" t="str">
            <v>Chinook salmon</v>
          </cell>
          <cell r="G2239">
            <v>67</v>
          </cell>
          <cell r="AA2239">
            <v>39</v>
          </cell>
        </row>
        <row r="2240">
          <cell r="E2240" t="str">
            <v>Chinook salmon</v>
          </cell>
          <cell r="G2240">
            <v>55</v>
          </cell>
          <cell r="H2240" t="str">
            <v>AD</v>
          </cell>
          <cell r="AA2240">
            <v>39</v>
          </cell>
        </row>
        <row r="2241">
          <cell r="E2241" t="str">
            <v>Chinook salmon</v>
          </cell>
          <cell r="G2241">
            <v>62</v>
          </cell>
          <cell r="AA2241">
            <v>39</v>
          </cell>
        </row>
        <row r="2242">
          <cell r="E2242" t="str">
            <v>Chinook salmon</v>
          </cell>
          <cell r="G2242">
            <v>63</v>
          </cell>
          <cell r="AA2242">
            <v>39</v>
          </cell>
        </row>
        <row r="2243">
          <cell r="E2243" t="str">
            <v>Chinook salmon</v>
          </cell>
          <cell r="G2243">
            <v>73</v>
          </cell>
          <cell r="H2243" t="str">
            <v>AD</v>
          </cell>
          <cell r="AA2243">
            <v>39</v>
          </cell>
        </row>
        <row r="2244">
          <cell r="E2244" t="str">
            <v>Chinook salmon</v>
          </cell>
          <cell r="G2244">
            <v>66</v>
          </cell>
          <cell r="AA2244">
            <v>39</v>
          </cell>
        </row>
        <row r="2245">
          <cell r="E2245" t="str">
            <v>Chinook salmon</v>
          </cell>
          <cell r="G2245">
            <v>59</v>
          </cell>
          <cell r="H2245" t="str">
            <v>AD</v>
          </cell>
          <cell r="AA2245">
            <v>39</v>
          </cell>
        </row>
        <row r="2246">
          <cell r="E2246" t="str">
            <v>Chinook salmon</v>
          </cell>
          <cell r="G2246">
            <v>56</v>
          </cell>
          <cell r="AA2246">
            <v>39</v>
          </cell>
        </row>
        <row r="2247">
          <cell r="E2247" t="str">
            <v>Chinook salmon</v>
          </cell>
          <cell r="G2247">
            <v>68</v>
          </cell>
          <cell r="AA2247">
            <v>39</v>
          </cell>
        </row>
        <row r="2248">
          <cell r="E2248" t="str">
            <v>Chinook salmon</v>
          </cell>
          <cell r="G2248">
            <v>77</v>
          </cell>
          <cell r="AA2248">
            <v>39</v>
          </cell>
        </row>
        <row r="2249">
          <cell r="E2249" t="str">
            <v>Chinook salmon</v>
          </cell>
          <cell r="G2249">
            <v>64</v>
          </cell>
          <cell r="H2249" t="str">
            <v>AD</v>
          </cell>
          <cell r="AA2249">
            <v>39</v>
          </cell>
        </row>
        <row r="2250">
          <cell r="E2250" t="str">
            <v>Chinook salmon</v>
          </cell>
          <cell r="G2250">
            <v>57</v>
          </cell>
          <cell r="AA2250">
            <v>39</v>
          </cell>
        </row>
        <row r="2251">
          <cell r="E2251" t="str">
            <v>Chinook salmon</v>
          </cell>
          <cell r="G2251">
            <v>52</v>
          </cell>
          <cell r="AA2251">
            <v>39</v>
          </cell>
        </row>
        <row r="2252">
          <cell r="E2252" t="str">
            <v>Chinook salmon</v>
          </cell>
          <cell r="G2252">
            <v>53</v>
          </cell>
          <cell r="AA2252">
            <v>39</v>
          </cell>
        </row>
        <row r="2253">
          <cell r="E2253" t="str">
            <v>Chinook salmon</v>
          </cell>
          <cell r="G2253">
            <v>50</v>
          </cell>
          <cell r="H2253" t="str">
            <v>AD</v>
          </cell>
          <cell r="AA2253">
            <v>39</v>
          </cell>
        </row>
        <row r="2254">
          <cell r="E2254" t="str">
            <v>steelhead</v>
          </cell>
          <cell r="G2254">
            <v>62</v>
          </cell>
          <cell r="H2254" t="str">
            <v>AD</v>
          </cell>
          <cell r="AA2254">
            <v>39</v>
          </cell>
        </row>
        <row r="2255">
          <cell r="E2255" t="str">
            <v>Chinook salmon</v>
          </cell>
          <cell r="G2255">
            <v>67</v>
          </cell>
          <cell r="AA2255">
            <v>39</v>
          </cell>
        </row>
        <row r="2256">
          <cell r="E2256" t="str">
            <v>Chinook salmon</v>
          </cell>
          <cell r="G2256">
            <v>63</v>
          </cell>
          <cell r="AA2256">
            <v>39</v>
          </cell>
        </row>
        <row r="2257">
          <cell r="E2257" t="str">
            <v>Chinook salmon</v>
          </cell>
          <cell r="G2257">
            <v>68</v>
          </cell>
          <cell r="AA2257">
            <v>39</v>
          </cell>
        </row>
        <row r="2258">
          <cell r="E2258" t="str">
            <v>Chinook salmon</v>
          </cell>
          <cell r="G2258">
            <v>58</v>
          </cell>
          <cell r="H2258" t="str">
            <v>AD</v>
          </cell>
          <cell r="AA2258">
            <v>39</v>
          </cell>
        </row>
        <row r="2259">
          <cell r="E2259" t="str">
            <v>Chinook salmon</v>
          </cell>
          <cell r="G2259">
            <v>65</v>
          </cell>
          <cell r="AA2259">
            <v>39</v>
          </cell>
        </row>
        <row r="2260">
          <cell r="E2260" t="str">
            <v>Chinook salmon</v>
          </cell>
          <cell r="G2260">
            <v>62</v>
          </cell>
          <cell r="AA2260">
            <v>39</v>
          </cell>
        </row>
        <row r="2261">
          <cell r="E2261" t="str">
            <v>Chinook salmon</v>
          </cell>
          <cell r="G2261">
            <v>71</v>
          </cell>
          <cell r="AA2261">
            <v>39</v>
          </cell>
        </row>
        <row r="2262">
          <cell r="E2262" t="str">
            <v>Chinook salmon</v>
          </cell>
          <cell r="G2262">
            <v>64</v>
          </cell>
          <cell r="AA2262">
            <v>39</v>
          </cell>
        </row>
        <row r="2263">
          <cell r="E2263" t="str">
            <v>Chinook salmon</v>
          </cell>
          <cell r="G2263">
            <v>47</v>
          </cell>
          <cell r="AA2263">
            <v>39</v>
          </cell>
        </row>
        <row r="2264">
          <cell r="E2264" t="str">
            <v>Chinook salmon</v>
          </cell>
          <cell r="G2264">
            <v>44</v>
          </cell>
          <cell r="AA2264">
            <v>39</v>
          </cell>
        </row>
        <row r="2265">
          <cell r="E2265" t="str">
            <v>Chinook salmon</v>
          </cell>
          <cell r="G2265">
            <v>73</v>
          </cell>
          <cell r="AA2265">
            <v>39</v>
          </cell>
        </row>
        <row r="2266">
          <cell r="E2266" t="str">
            <v>Chinook salmon</v>
          </cell>
          <cell r="G2266">
            <v>46</v>
          </cell>
          <cell r="H2266" t="str">
            <v>AD</v>
          </cell>
          <cell r="AA2266">
            <v>39</v>
          </cell>
        </row>
        <row r="2267">
          <cell r="E2267" t="str">
            <v>Chinook salmon</v>
          </cell>
          <cell r="G2267">
            <v>52</v>
          </cell>
          <cell r="AA2267">
            <v>39</v>
          </cell>
        </row>
        <row r="2268">
          <cell r="E2268" t="str">
            <v>Chinook salmon</v>
          </cell>
          <cell r="G2268">
            <v>51</v>
          </cell>
          <cell r="H2268" t="str">
            <v>AD</v>
          </cell>
          <cell r="AA2268">
            <v>39</v>
          </cell>
        </row>
        <row r="2269">
          <cell r="E2269" t="str">
            <v>Chinook salmon</v>
          </cell>
          <cell r="G2269">
            <v>51</v>
          </cell>
          <cell r="AA2269">
            <v>39</v>
          </cell>
        </row>
        <row r="2270">
          <cell r="E2270" t="str">
            <v>Chinook salmon</v>
          </cell>
          <cell r="G2270">
            <v>47</v>
          </cell>
          <cell r="AA2270">
            <v>39</v>
          </cell>
        </row>
        <row r="2271">
          <cell r="E2271" t="str">
            <v>Chinook salmon</v>
          </cell>
          <cell r="G2271">
            <v>50</v>
          </cell>
          <cell r="AA2271">
            <v>39</v>
          </cell>
        </row>
        <row r="2272">
          <cell r="E2272" t="str">
            <v>Chinook salmon</v>
          </cell>
          <cell r="G2272">
            <v>52</v>
          </cell>
          <cell r="AA2272">
            <v>39</v>
          </cell>
        </row>
        <row r="2273">
          <cell r="E2273" t="str">
            <v>Chinook salmon</v>
          </cell>
          <cell r="G2273">
            <v>49</v>
          </cell>
          <cell r="AA2273">
            <v>39</v>
          </cell>
        </row>
        <row r="2274">
          <cell r="E2274" t="str">
            <v>Chinook salmon</v>
          </cell>
          <cell r="G2274">
            <v>44</v>
          </cell>
          <cell r="AA2274">
            <v>39</v>
          </cell>
        </row>
        <row r="2275">
          <cell r="E2275" t="str">
            <v>Chinook salmon</v>
          </cell>
          <cell r="G2275">
            <v>45</v>
          </cell>
          <cell r="AA2275">
            <v>39</v>
          </cell>
        </row>
        <row r="2276">
          <cell r="E2276" t="str">
            <v>Chinook salmon</v>
          </cell>
          <cell r="G2276">
            <v>51</v>
          </cell>
          <cell r="H2276" t="str">
            <v>AD</v>
          </cell>
          <cell r="AA2276">
            <v>39</v>
          </cell>
        </row>
        <row r="2277">
          <cell r="E2277" t="str">
            <v>Chinook salmon</v>
          </cell>
          <cell r="G2277">
            <v>51</v>
          </cell>
          <cell r="H2277" t="str">
            <v>AD</v>
          </cell>
          <cell r="AA2277">
            <v>39</v>
          </cell>
        </row>
        <row r="2278">
          <cell r="E2278" t="str">
            <v>Chinook salmon</v>
          </cell>
          <cell r="G2278">
            <v>57</v>
          </cell>
          <cell r="H2278" t="str">
            <v>AD</v>
          </cell>
          <cell r="AA2278">
            <v>39</v>
          </cell>
        </row>
        <row r="2279">
          <cell r="E2279" t="str">
            <v>Chinook salmon</v>
          </cell>
          <cell r="G2279">
            <v>48</v>
          </cell>
          <cell r="H2279" t="str">
            <v>AD</v>
          </cell>
          <cell r="AA2279">
            <v>39</v>
          </cell>
        </row>
        <row r="2280">
          <cell r="E2280" t="str">
            <v>Chinook salmon</v>
          </cell>
          <cell r="G2280">
            <v>52</v>
          </cell>
          <cell r="AA2280">
            <v>39</v>
          </cell>
        </row>
        <row r="2281">
          <cell r="E2281" t="str">
            <v>Chinook salmon</v>
          </cell>
          <cell r="G2281">
            <v>72</v>
          </cell>
          <cell r="AA2281">
            <v>39</v>
          </cell>
        </row>
        <row r="2282">
          <cell r="E2282" t="str">
            <v>Chinook salmon</v>
          </cell>
          <cell r="G2282">
            <v>69</v>
          </cell>
          <cell r="AA2282">
            <v>39</v>
          </cell>
        </row>
        <row r="2283">
          <cell r="E2283" t="str">
            <v>Chinook salmon</v>
          </cell>
          <cell r="G2283">
            <v>60</v>
          </cell>
          <cell r="AA2283">
            <v>39</v>
          </cell>
        </row>
        <row r="2284">
          <cell r="E2284" t="str">
            <v>Chinook salmon</v>
          </cell>
          <cell r="G2284">
            <v>65</v>
          </cell>
          <cell r="AA2284">
            <v>39</v>
          </cell>
        </row>
        <row r="2285">
          <cell r="E2285" t="str">
            <v>Chinook salmon</v>
          </cell>
          <cell r="G2285">
            <v>58</v>
          </cell>
          <cell r="AA2285">
            <v>39</v>
          </cell>
        </row>
        <row r="2286">
          <cell r="E2286" t="str">
            <v>Chinook salmon</v>
          </cell>
          <cell r="G2286">
            <v>66</v>
          </cell>
          <cell r="AA2286">
            <v>39</v>
          </cell>
        </row>
        <row r="2287">
          <cell r="E2287" t="str">
            <v>Chinook salmon</v>
          </cell>
          <cell r="G2287">
            <v>67</v>
          </cell>
          <cell r="AA2287">
            <v>39</v>
          </cell>
        </row>
        <row r="2288">
          <cell r="E2288" t="str">
            <v>Chinook salmon</v>
          </cell>
          <cell r="G2288">
            <v>54</v>
          </cell>
          <cell r="AA2288">
            <v>39</v>
          </cell>
        </row>
        <row r="2289">
          <cell r="E2289" t="str">
            <v>Chinook salmon</v>
          </cell>
          <cell r="G2289">
            <v>54</v>
          </cell>
          <cell r="AA2289">
            <v>39</v>
          </cell>
        </row>
        <row r="2290">
          <cell r="E2290" t="str">
            <v>Chinook salmon</v>
          </cell>
          <cell r="G2290">
            <v>62</v>
          </cell>
          <cell r="AA2290">
            <v>39</v>
          </cell>
        </row>
        <row r="2291">
          <cell r="E2291" t="str">
            <v>Chinook salmon</v>
          </cell>
          <cell r="G2291">
            <v>64</v>
          </cell>
          <cell r="AA2291">
            <v>39</v>
          </cell>
        </row>
        <row r="2292">
          <cell r="E2292" t="str">
            <v>Chinook salmon</v>
          </cell>
          <cell r="G2292">
            <v>59</v>
          </cell>
          <cell r="AA2292">
            <v>39</v>
          </cell>
        </row>
        <row r="2293">
          <cell r="E2293" t="str">
            <v>Chinook salmon</v>
          </cell>
          <cell r="G2293">
            <v>63</v>
          </cell>
          <cell r="AA2293">
            <v>39</v>
          </cell>
        </row>
        <row r="2294">
          <cell r="E2294" t="str">
            <v>Chinook salmon</v>
          </cell>
          <cell r="G2294">
            <v>49</v>
          </cell>
          <cell r="AA2294">
            <v>39</v>
          </cell>
        </row>
        <row r="2295">
          <cell r="E2295" t="str">
            <v>Chinook salmon</v>
          </cell>
          <cell r="G2295">
            <v>55</v>
          </cell>
          <cell r="H2295" t="str">
            <v>AD</v>
          </cell>
          <cell r="AA2295">
            <v>39</v>
          </cell>
        </row>
        <row r="2296">
          <cell r="E2296" t="str">
            <v>Chinook salmon</v>
          </cell>
          <cell r="G2296">
            <v>53</v>
          </cell>
          <cell r="AA2296">
            <v>39</v>
          </cell>
        </row>
        <row r="2297">
          <cell r="E2297" t="str">
            <v>Chinook salmon</v>
          </cell>
          <cell r="G2297">
            <v>50</v>
          </cell>
          <cell r="AA2297">
            <v>39</v>
          </cell>
        </row>
        <row r="2298">
          <cell r="E2298" t="str">
            <v>Chinook salmon</v>
          </cell>
          <cell r="G2298">
            <v>53</v>
          </cell>
          <cell r="AA2298">
            <v>39</v>
          </cell>
        </row>
        <row r="2299">
          <cell r="E2299" t="str">
            <v>Chinook salmon</v>
          </cell>
          <cell r="G2299">
            <v>51</v>
          </cell>
          <cell r="AA2299">
            <v>39</v>
          </cell>
        </row>
        <row r="2300">
          <cell r="E2300" t="str">
            <v>Chinook salmon</v>
          </cell>
          <cell r="G2300">
            <v>52</v>
          </cell>
          <cell r="AA2300">
            <v>39</v>
          </cell>
        </row>
        <row r="2301">
          <cell r="E2301" t="str">
            <v>Chinook salmon</v>
          </cell>
          <cell r="G2301">
            <v>51</v>
          </cell>
          <cell r="AA2301">
            <v>39</v>
          </cell>
        </row>
        <row r="2302">
          <cell r="E2302" t="str">
            <v>Chinook salmon</v>
          </cell>
          <cell r="G2302">
            <v>58</v>
          </cell>
          <cell r="AA2302">
            <v>39</v>
          </cell>
        </row>
        <row r="2303">
          <cell r="E2303" t="str">
            <v>Chinook salmon</v>
          </cell>
          <cell r="G2303">
            <v>42</v>
          </cell>
          <cell r="AA2303">
            <v>39</v>
          </cell>
        </row>
        <row r="2304">
          <cell r="E2304" t="str">
            <v>Chinook salmon</v>
          </cell>
          <cell r="G2304">
            <v>48</v>
          </cell>
          <cell r="AA2304">
            <v>39</v>
          </cell>
        </row>
        <row r="2305">
          <cell r="E2305" t="str">
            <v>Chinook salmon</v>
          </cell>
          <cell r="G2305">
            <v>54</v>
          </cell>
          <cell r="AA2305">
            <v>39</v>
          </cell>
        </row>
        <row r="2306">
          <cell r="E2306" t="str">
            <v>Chinook salmon</v>
          </cell>
          <cell r="G2306">
            <v>52</v>
          </cell>
          <cell r="AA2306">
            <v>39</v>
          </cell>
        </row>
        <row r="2307">
          <cell r="E2307" t="str">
            <v>Chinook salmon</v>
          </cell>
          <cell r="G2307">
            <v>48</v>
          </cell>
          <cell r="AA2307">
            <v>39</v>
          </cell>
        </row>
        <row r="2308">
          <cell r="E2308" t="str">
            <v>Chinook salmon</v>
          </cell>
          <cell r="G2308">
            <v>45</v>
          </cell>
          <cell r="H2308" t="str">
            <v>AD</v>
          </cell>
          <cell r="AA2308">
            <v>39</v>
          </cell>
        </row>
        <row r="2309">
          <cell r="E2309" t="str">
            <v>Chinook salmon</v>
          </cell>
          <cell r="G2309">
            <v>47</v>
          </cell>
          <cell r="H2309" t="str">
            <v>AD</v>
          </cell>
          <cell r="AA2309">
            <v>39</v>
          </cell>
        </row>
        <row r="2310">
          <cell r="E2310" t="str">
            <v>Chinook salmon</v>
          </cell>
          <cell r="G2310">
            <v>45</v>
          </cell>
          <cell r="H2310" t="str">
            <v>AD</v>
          </cell>
          <cell r="AA2310">
            <v>39</v>
          </cell>
        </row>
        <row r="2311">
          <cell r="E2311" t="str">
            <v>Chinook salmon</v>
          </cell>
          <cell r="G2311">
            <v>51</v>
          </cell>
          <cell r="H2311" t="str">
            <v>AD</v>
          </cell>
          <cell r="AA2311">
            <v>39</v>
          </cell>
        </row>
        <row r="2312">
          <cell r="E2312" t="str">
            <v>Chinook salmon</v>
          </cell>
          <cell r="G2312">
            <v>49</v>
          </cell>
          <cell r="H2312" t="str">
            <v>AD</v>
          </cell>
          <cell r="AA2312">
            <v>39</v>
          </cell>
        </row>
        <row r="2313">
          <cell r="E2313" t="str">
            <v>Chinook salmon</v>
          </cell>
          <cell r="G2313">
            <v>75</v>
          </cell>
          <cell r="AA2313">
            <v>39</v>
          </cell>
        </row>
        <row r="2314">
          <cell r="E2314" t="str">
            <v>Chinook salmon</v>
          </cell>
          <cell r="G2314">
            <v>65</v>
          </cell>
          <cell r="AA2314">
            <v>39</v>
          </cell>
        </row>
        <row r="2315">
          <cell r="E2315" t="str">
            <v>Chinook salmon</v>
          </cell>
          <cell r="G2315">
            <v>64</v>
          </cell>
          <cell r="AA2315">
            <v>39</v>
          </cell>
        </row>
        <row r="2316">
          <cell r="E2316" t="str">
            <v>Chinook salmon</v>
          </cell>
          <cell r="G2316">
            <v>56</v>
          </cell>
          <cell r="AA2316">
            <v>39</v>
          </cell>
        </row>
        <row r="2317">
          <cell r="E2317" t="str">
            <v>Chinook salmon</v>
          </cell>
          <cell r="G2317">
            <v>65</v>
          </cell>
          <cell r="AA2317">
            <v>39</v>
          </cell>
        </row>
        <row r="2318">
          <cell r="E2318" t="str">
            <v>Chinook salmon</v>
          </cell>
          <cell r="G2318">
            <v>68</v>
          </cell>
          <cell r="AA2318">
            <v>39</v>
          </cell>
        </row>
        <row r="2319">
          <cell r="E2319" t="str">
            <v>Chinook salmon</v>
          </cell>
          <cell r="G2319">
            <v>65</v>
          </cell>
          <cell r="AA2319">
            <v>39</v>
          </cell>
        </row>
        <row r="2320">
          <cell r="E2320" t="str">
            <v>Chinook salmon</v>
          </cell>
          <cell r="G2320">
            <v>69</v>
          </cell>
          <cell r="AA2320">
            <v>39</v>
          </cell>
        </row>
        <row r="2321">
          <cell r="E2321" t="str">
            <v>Chinook salmon</v>
          </cell>
          <cell r="G2321">
            <v>63</v>
          </cell>
          <cell r="AA2321">
            <v>39</v>
          </cell>
        </row>
        <row r="2322">
          <cell r="E2322" t="str">
            <v>Chinook salmon</v>
          </cell>
          <cell r="G2322">
            <v>66</v>
          </cell>
          <cell r="AA2322">
            <v>39</v>
          </cell>
        </row>
        <row r="2323">
          <cell r="E2323" t="str">
            <v>Chinook salmon</v>
          </cell>
          <cell r="G2323">
            <v>67</v>
          </cell>
          <cell r="AA2323">
            <v>39</v>
          </cell>
        </row>
        <row r="2324">
          <cell r="E2324" t="str">
            <v>Chinook salmon</v>
          </cell>
          <cell r="G2324">
            <v>66</v>
          </cell>
          <cell r="AA2324">
            <v>39</v>
          </cell>
        </row>
        <row r="2325">
          <cell r="E2325" t="str">
            <v>Chinook salmon</v>
          </cell>
          <cell r="G2325">
            <v>67</v>
          </cell>
          <cell r="H2325" t="str">
            <v>AD</v>
          </cell>
          <cell r="AA2325">
            <v>39</v>
          </cell>
        </row>
        <row r="2326">
          <cell r="E2326" t="str">
            <v>Chinook salmon</v>
          </cell>
          <cell r="G2326">
            <v>59</v>
          </cell>
          <cell r="H2326" t="str">
            <v>AD</v>
          </cell>
          <cell r="AA2326">
            <v>39</v>
          </cell>
        </row>
        <row r="2327">
          <cell r="E2327" t="str">
            <v>Chinook salmon</v>
          </cell>
          <cell r="G2327">
            <v>57</v>
          </cell>
          <cell r="H2327" t="str">
            <v>AD</v>
          </cell>
          <cell r="AA2327">
            <v>39</v>
          </cell>
        </row>
        <row r="2328">
          <cell r="E2328" t="str">
            <v>Chinook salmon</v>
          </cell>
          <cell r="G2328">
            <v>72</v>
          </cell>
          <cell r="AA2328">
            <v>39</v>
          </cell>
        </row>
        <row r="2329">
          <cell r="E2329" t="str">
            <v>Chinook salmon</v>
          </cell>
          <cell r="G2329">
            <v>59</v>
          </cell>
          <cell r="AA2329">
            <v>39</v>
          </cell>
        </row>
        <row r="2330">
          <cell r="E2330" t="str">
            <v>Chinook salmon</v>
          </cell>
          <cell r="G2330">
            <v>55</v>
          </cell>
          <cell r="AA2330">
            <v>39</v>
          </cell>
        </row>
        <row r="2331">
          <cell r="E2331" t="str">
            <v>Chinook salmon</v>
          </cell>
          <cell r="G2331">
            <v>68</v>
          </cell>
          <cell r="AA2331">
            <v>39</v>
          </cell>
        </row>
        <row r="2332">
          <cell r="E2332" t="str">
            <v>Chinook salmon</v>
          </cell>
          <cell r="G2332">
            <v>57</v>
          </cell>
          <cell r="AA2332">
            <v>39</v>
          </cell>
        </row>
        <row r="2333">
          <cell r="E2333" t="str">
            <v>Chinook salmon</v>
          </cell>
          <cell r="G2333">
            <v>66</v>
          </cell>
          <cell r="AA2333">
            <v>39</v>
          </cell>
        </row>
        <row r="2334">
          <cell r="E2334" t="str">
            <v>Chinook salmon</v>
          </cell>
          <cell r="G2334">
            <v>74</v>
          </cell>
          <cell r="AA2334">
            <v>39</v>
          </cell>
        </row>
        <row r="2335">
          <cell r="E2335" t="str">
            <v>Chinook salmon</v>
          </cell>
          <cell r="G2335">
            <v>73</v>
          </cell>
          <cell r="AA2335">
            <v>39</v>
          </cell>
        </row>
        <row r="2336">
          <cell r="E2336" t="str">
            <v>Chinook salmon</v>
          </cell>
          <cell r="G2336">
            <v>60</v>
          </cell>
          <cell r="AA2336">
            <v>39</v>
          </cell>
        </row>
        <row r="2337">
          <cell r="E2337" t="str">
            <v>Chinook salmon</v>
          </cell>
          <cell r="G2337">
            <v>53</v>
          </cell>
          <cell r="AA2337">
            <v>39</v>
          </cell>
        </row>
        <row r="2338">
          <cell r="E2338" t="str">
            <v>Chinook salmon</v>
          </cell>
          <cell r="G2338">
            <v>66</v>
          </cell>
          <cell r="AA2338">
            <v>39</v>
          </cell>
        </row>
        <row r="2339">
          <cell r="E2339" t="str">
            <v>Chinook salmon</v>
          </cell>
          <cell r="G2339">
            <v>57</v>
          </cell>
          <cell r="AA2339">
            <v>39</v>
          </cell>
        </row>
        <row r="2340">
          <cell r="E2340" t="str">
            <v>Chinook salmon</v>
          </cell>
          <cell r="G2340">
            <v>63</v>
          </cell>
          <cell r="AA2340">
            <v>39</v>
          </cell>
        </row>
        <row r="2341">
          <cell r="E2341" t="str">
            <v>Chinook salmon</v>
          </cell>
          <cell r="G2341">
            <v>65</v>
          </cell>
          <cell r="AA2341">
            <v>39</v>
          </cell>
        </row>
        <row r="2342">
          <cell r="E2342" t="str">
            <v>Chinook salmon</v>
          </cell>
          <cell r="G2342">
            <v>58</v>
          </cell>
          <cell r="AA2342">
            <v>39</v>
          </cell>
        </row>
        <row r="2343">
          <cell r="E2343" t="str">
            <v>Chinook salmon</v>
          </cell>
          <cell r="G2343">
            <v>62</v>
          </cell>
          <cell r="AA2343">
            <v>39</v>
          </cell>
        </row>
        <row r="2344">
          <cell r="E2344" t="str">
            <v>Chinook salmon</v>
          </cell>
          <cell r="G2344">
            <v>71</v>
          </cell>
          <cell r="H2344" t="str">
            <v>AD</v>
          </cell>
          <cell r="AA2344">
            <v>39</v>
          </cell>
        </row>
        <row r="2345">
          <cell r="E2345" t="str">
            <v>Chinook salmon</v>
          </cell>
          <cell r="G2345">
            <v>52</v>
          </cell>
          <cell r="AA2345">
            <v>39</v>
          </cell>
        </row>
        <row r="2346">
          <cell r="E2346" t="str">
            <v>Chinook salmon</v>
          </cell>
          <cell r="G2346">
            <v>60</v>
          </cell>
          <cell r="H2346" t="str">
            <v>AD</v>
          </cell>
          <cell r="AA2346">
            <v>39</v>
          </cell>
        </row>
        <row r="2347">
          <cell r="E2347" t="str">
            <v>Chinook salmon</v>
          </cell>
          <cell r="G2347">
            <v>62</v>
          </cell>
          <cell r="AA2347">
            <v>39</v>
          </cell>
        </row>
        <row r="2348">
          <cell r="E2348" t="str">
            <v>Chinook salmon</v>
          </cell>
          <cell r="G2348">
            <v>60</v>
          </cell>
          <cell r="H2348" t="str">
            <v>AD</v>
          </cell>
          <cell r="AA2348">
            <v>39</v>
          </cell>
        </row>
        <row r="2349">
          <cell r="E2349" t="str">
            <v>Chinook salmon</v>
          </cell>
          <cell r="G2349">
            <v>68</v>
          </cell>
          <cell r="AA2349">
            <v>39</v>
          </cell>
        </row>
        <row r="2350">
          <cell r="E2350" t="str">
            <v>Chinook salmon</v>
          </cell>
          <cell r="G2350">
            <v>65</v>
          </cell>
          <cell r="AA2350">
            <v>39</v>
          </cell>
        </row>
        <row r="2351">
          <cell r="E2351" t="str">
            <v>Chinook salmon</v>
          </cell>
          <cell r="G2351">
            <v>65</v>
          </cell>
          <cell r="AA2351">
            <v>39</v>
          </cell>
        </row>
        <row r="2352">
          <cell r="E2352" t="str">
            <v>Chinook salmon</v>
          </cell>
          <cell r="G2352">
            <v>65</v>
          </cell>
          <cell r="AA2352">
            <v>39</v>
          </cell>
        </row>
        <row r="2353">
          <cell r="E2353" t="str">
            <v>Chinook salmon</v>
          </cell>
          <cell r="G2353">
            <v>67</v>
          </cell>
          <cell r="AA2353">
            <v>39</v>
          </cell>
        </row>
        <row r="2354">
          <cell r="E2354" t="str">
            <v>Chinook salmon</v>
          </cell>
          <cell r="G2354">
            <v>67</v>
          </cell>
          <cell r="AA2354">
            <v>39</v>
          </cell>
        </row>
        <row r="2355">
          <cell r="E2355" t="str">
            <v>Chinook salmon</v>
          </cell>
          <cell r="G2355">
            <v>57</v>
          </cell>
          <cell r="AA2355">
            <v>39</v>
          </cell>
        </row>
        <row r="2356">
          <cell r="E2356" t="str">
            <v>Chinook salmon</v>
          </cell>
          <cell r="G2356">
            <v>66</v>
          </cell>
          <cell r="AA2356">
            <v>39</v>
          </cell>
        </row>
        <row r="2357">
          <cell r="E2357" t="str">
            <v>Chinook salmon</v>
          </cell>
          <cell r="G2357">
            <v>59</v>
          </cell>
          <cell r="AA2357">
            <v>39</v>
          </cell>
        </row>
        <row r="2358">
          <cell r="E2358" t="str">
            <v>Chinook salmon</v>
          </cell>
          <cell r="G2358">
            <v>64</v>
          </cell>
          <cell r="AA2358">
            <v>39</v>
          </cell>
        </row>
        <row r="2359">
          <cell r="E2359" t="str">
            <v>Chinook salmon</v>
          </cell>
          <cell r="G2359">
            <v>55</v>
          </cell>
          <cell r="AA2359">
            <v>39</v>
          </cell>
        </row>
        <row r="2360">
          <cell r="E2360" t="str">
            <v>Chinook salmon</v>
          </cell>
          <cell r="G2360">
            <v>64</v>
          </cell>
          <cell r="AA2360">
            <v>39</v>
          </cell>
        </row>
        <row r="2361">
          <cell r="E2361" t="str">
            <v>Chinook salmon</v>
          </cell>
          <cell r="G2361">
            <v>65</v>
          </cell>
          <cell r="AA2361">
            <v>39</v>
          </cell>
        </row>
        <row r="2362">
          <cell r="E2362" t="str">
            <v>Chinook salmon</v>
          </cell>
          <cell r="G2362">
            <v>66</v>
          </cell>
          <cell r="AA2362">
            <v>39</v>
          </cell>
        </row>
        <row r="2363">
          <cell r="E2363" t="str">
            <v>Chinook salmon</v>
          </cell>
          <cell r="G2363">
            <v>60</v>
          </cell>
          <cell r="AA2363">
            <v>39</v>
          </cell>
        </row>
        <row r="2364">
          <cell r="E2364" t="str">
            <v>Chinook salmon</v>
          </cell>
          <cell r="G2364">
            <v>63</v>
          </cell>
          <cell r="AA2364">
            <v>39</v>
          </cell>
        </row>
        <row r="2365">
          <cell r="E2365" t="str">
            <v>Chinook salmon</v>
          </cell>
          <cell r="G2365">
            <v>65</v>
          </cell>
          <cell r="AA2365">
            <v>39</v>
          </cell>
        </row>
        <row r="2366">
          <cell r="E2366" t="str">
            <v>Chinook salmon</v>
          </cell>
          <cell r="G2366">
            <v>62</v>
          </cell>
          <cell r="H2366" t="str">
            <v>AD</v>
          </cell>
          <cell r="AA2366">
            <v>39</v>
          </cell>
        </row>
        <row r="2367">
          <cell r="E2367" t="str">
            <v>Chinook salmon</v>
          </cell>
          <cell r="G2367">
            <v>64</v>
          </cell>
          <cell r="AA2367">
            <v>39</v>
          </cell>
        </row>
        <row r="2368">
          <cell r="E2368" t="str">
            <v>Chinook salmon</v>
          </cell>
          <cell r="G2368">
            <v>65</v>
          </cell>
          <cell r="AA2368">
            <v>39</v>
          </cell>
        </row>
        <row r="2369">
          <cell r="E2369" t="str">
            <v>Chinook salmon</v>
          </cell>
          <cell r="G2369">
            <v>66</v>
          </cell>
          <cell r="AA2369">
            <v>39</v>
          </cell>
        </row>
        <row r="2370">
          <cell r="E2370" t="str">
            <v>Chinook salmon</v>
          </cell>
          <cell r="G2370">
            <v>65</v>
          </cell>
          <cell r="AA2370">
            <v>39</v>
          </cell>
        </row>
        <row r="2371">
          <cell r="E2371" t="str">
            <v>Chinook salmon</v>
          </cell>
          <cell r="G2371">
            <v>62</v>
          </cell>
          <cell r="AA2371">
            <v>39</v>
          </cell>
        </row>
        <row r="2372">
          <cell r="E2372" t="str">
            <v>Chinook salmon</v>
          </cell>
          <cell r="G2372">
            <v>60</v>
          </cell>
          <cell r="AA2372">
            <v>39</v>
          </cell>
        </row>
        <row r="2373">
          <cell r="E2373" t="str">
            <v>Chinook salmon</v>
          </cell>
          <cell r="G2373">
            <v>65</v>
          </cell>
          <cell r="AA2373">
            <v>39</v>
          </cell>
        </row>
        <row r="2374">
          <cell r="E2374" t="str">
            <v>Chinook salmon</v>
          </cell>
          <cell r="G2374">
            <v>53</v>
          </cell>
          <cell r="AA2374">
            <v>39</v>
          </cell>
        </row>
        <row r="2375">
          <cell r="E2375" t="str">
            <v>Chinook salmon</v>
          </cell>
          <cell r="G2375">
            <v>57</v>
          </cell>
          <cell r="AA2375">
            <v>39</v>
          </cell>
        </row>
        <row r="2376">
          <cell r="E2376" t="str">
            <v>Chinook salmon</v>
          </cell>
          <cell r="G2376">
            <v>50</v>
          </cell>
          <cell r="AA2376">
            <v>39</v>
          </cell>
        </row>
        <row r="2377">
          <cell r="E2377" t="str">
            <v>Chinook salmon</v>
          </cell>
          <cell r="G2377">
            <v>54</v>
          </cell>
          <cell r="H2377" t="str">
            <v>AD</v>
          </cell>
          <cell r="AA2377">
            <v>39</v>
          </cell>
        </row>
        <row r="2378">
          <cell r="E2378" t="str">
            <v>Chinook salmon</v>
          </cell>
          <cell r="G2378">
            <v>55</v>
          </cell>
          <cell r="AA2378">
            <v>39</v>
          </cell>
        </row>
        <row r="2379">
          <cell r="E2379" t="str">
            <v>Chinook salmon</v>
          </cell>
          <cell r="G2379">
            <v>58</v>
          </cell>
          <cell r="AA2379">
            <v>39</v>
          </cell>
        </row>
        <row r="2380">
          <cell r="E2380" t="str">
            <v>Chinook salmon</v>
          </cell>
          <cell r="G2380">
            <v>63</v>
          </cell>
          <cell r="AA2380">
            <v>39</v>
          </cell>
        </row>
        <row r="2381">
          <cell r="E2381" t="str">
            <v>Chinook salmon</v>
          </cell>
          <cell r="G2381">
            <v>69</v>
          </cell>
          <cell r="AA2381">
            <v>39</v>
          </cell>
        </row>
        <row r="2382">
          <cell r="E2382" t="str">
            <v>Chinook salmon</v>
          </cell>
          <cell r="G2382">
            <v>55</v>
          </cell>
          <cell r="AA2382">
            <v>39</v>
          </cell>
        </row>
        <row r="2383">
          <cell r="E2383" t="str">
            <v>Chinook salmon</v>
          </cell>
          <cell r="G2383">
            <v>60</v>
          </cell>
          <cell r="H2383" t="str">
            <v>AD</v>
          </cell>
          <cell r="AA2383">
            <v>39</v>
          </cell>
        </row>
        <row r="2384">
          <cell r="E2384" t="str">
            <v>Chinook salmon</v>
          </cell>
          <cell r="G2384">
            <v>80</v>
          </cell>
          <cell r="H2384" t="str">
            <v>AD</v>
          </cell>
          <cell r="AA2384">
            <v>39</v>
          </cell>
        </row>
        <row r="2385">
          <cell r="E2385" t="str">
            <v>Chinook salmon</v>
          </cell>
          <cell r="G2385">
            <v>66</v>
          </cell>
          <cell r="AA2385">
            <v>39</v>
          </cell>
        </row>
        <row r="2386">
          <cell r="E2386" t="str">
            <v>Chinook salmon</v>
          </cell>
          <cell r="G2386">
            <v>51</v>
          </cell>
          <cell r="AA2386">
            <v>39</v>
          </cell>
        </row>
        <row r="2387">
          <cell r="E2387" t="str">
            <v>Chinook salmon</v>
          </cell>
          <cell r="G2387">
            <v>55</v>
          </cell>
          <cell r="AA2387">
            <v>39</v>
          </cell>
        </row>
        <row r="2388">
          <cell r="E2388" t="str">
            <v>Chinook salmon</v>
          </cell>
          <cell r="G2388">
            <v>71</v>
          </cell>
          <cell r="AA2388">
            <v>39</v>
          </cell>
        </row>
        <row r="2389">
          <cell r="E2389" t="str">
            <v>Chinook salmon</v>
          </cell>
          <cell r="G2389">
            <v>60</v>
          </cell>
          <cell r="AA2389">
            <v>39</v>
          </cell>
        </row>
        <row r="2390">
          <cell r="E2390" t="str">
            <v>steelhead</v>
          </cell>
          <cell r="G2390">
            <v>58</v>
          </cell>
          <cell r="H2390" t="str">
            <v>AD</v>
          </cell>
          <cell r="AA2390">
            <v>39</v>
          </cell>
        </row>
        <row r="2391">
          <cell r="E2391" t="str">
            <v>Chinook salmon</v>
          </cell>
          <cell r="G2391">
            <v>69</v>
          </cell>
          <cell r="AA2391">
            <v>39</v>
          </cell>
        </row>
        <row r="2392">
          <cell r="E2392" t="str">
            <v>Chinook salmon</v>
          </cell>
          <cell r="G2392">
            <v>64</v>
          </cell>
          <cell r="AA2392">
            <v>39</v>
          </cell>
        </row>
        <row r="2393">
          <cell r="E2393" t="str">
            <v>Chinook salmon</v>
          </cell>
          <cell r="G2393">
            <v>71</v>
          </cell>
          <cell r="AA2393">
            <v>39</v>
          </cell>
        </row>
        <row r="2394">
          <cell r="E2394" t="str">
            <v>Chinook salmon</v>
          </cell>
          <cell r="G2394">
            <v>71</v>
          </cell>
          <cell r="AA2394">
            <v>39</v>
          </cell>
        </row>
        <row r="2395">
          <cell r="E2395" t="str">
            <v>Chinook salmon</v>
          </cell>
          <cell r="G2395">
            <v>62</v>
          </cell>
          <cell r="AA2395">
            <v>39</v>
          </cell>
        </row>
        <row r="2396">
          <cell r="E2396" t="str">
            <v>Chinook salmon</v>
          </cell>
          <cell r="G2396">
            <v>46</v>
          </cell>
          <cell r="AA2396">
            <v>39</v>
          </cell>
        </row>
        <row r="2397">
          <cell r="E2397" t="str">
            <v>Chinook salmon</v>
          </cell>
          <cell r="G2397">
            <v>43</v>
          </cell>
          <cell r="H2397" t="str">
            <v>AD</v>
          </cell>
          <cell r="AA2397">
            <v>39</v>
          </cell>
        </row>
        <row r="2398">
          <cell r="E2398" t="str">
            <v>Chinook salmon</v>
          </cell>
          <cell r="G2398">
            <v>54</v>
          </cell>
          <cell r="AA2398">
            <v>39</v>
          </cell>
        </row>
        <row r="2399">
          <cell r="E2399" t="str">
            <v>Chinook salmon</v>
          </cell>
          <cell r="G2399">
            <v>68</v>
          </cell>
          <cell r="AA2399">
            <v>39</v>
          </cell>
        </row>
        <row r="2400">
          <cell r="E2400" t="str">
            <v>Chinook salmon</v>
          </cell>
          <cell r="G2400">
            <v>56</v>
          </cell>
          <cell r="AA2400">
            <v>39</v>
          </cell>
        </row>
        <row r="2401">
          <cell r="E2401" t="str">
            <v>Chinook salmon</v>
          </cell>
          <cell r="G2401">
            <v>51</v>
          </cell>
          <cell r="AA2401">
            <v>39</v>
          </cell>
        </row>
        <row r="2402">
          <cell r="E2402" t="str">
            <v>Chinook salmon</v>
          </cell>
          <cell r="G2402">
            <v>71</v>
          </cell>
          <cell r="AA2402">
            <v>39</v>
          </cell>
        </row>
        <row r="2403">
          <cell r="E2403" t="str">
            <v>Chinook salmon</v>
          </cell>
          <cell r="G2403">
            <v>57</v>
          </cell>
          <cell r="AA2403">
            <v>39</v>
          </cell>
        </row>
        <row r="2404">
          <cell r="E2404" t="str">
            <v>Chinook salmon</v>
          </cell>
          <cell r="G2404">
            <v>63</v>
          </cell>
          <cell r="AA2404">
            <v>39</v>
          </cell>
        </row>
        <row r="2405">
          <cell r="E2405" t="str">
            <v>Chinook salmon</v>
          </cell>
          <cell r="G2405">
            <v>62</v>
          </cell>
          <cell r="AA2405">
            <v>39</v>
          </cell>
        </row>
        <row r="2406">
          <cell r="E2406" t="str">
            <v>Chinook salmon</v>
          </cell>
          <cell r="G2406">
            <v>49</v>
          </cell>
          <cell r="AA2406">
            <v>39</v>
          </cell>
        </row>
        <row r="2407">
          <cell r="E2407" t="str">
            <v>Chinook salmon</v>
          </cell>
          <cell r="G2407">
            <v>56</v>
          </cell>
          <cell r="AA2407">
            <v>39</v>
          </cell>
        </row>
        <row r="2408">
          <cell r="E2408" t="str">
            <v>Chinook salmon</v>
          </cell>
          <cell r="G2408">
            <v>60</v>
          </cell>
          <cell r="AA2408">
            <v>39</v>
          </cell>
        </row>
        <row r="2409">
          <cell r="E2409" t="str">
            <v>Chinook salmon</v>
          </cell>
          <cell r="G2409">
            <v>68</v>
          </cell>
          <cell r="AA2409">
            <v>39</v>
          </cell>
        </row>
        <row r="2410">
          <cell r="E2410" t="str">
            <v>Chinook salmon</v>
          </cell>
          <cell r="G2410">
            <v>56</v>
          </cell>
          <cell r="AA2410">
            <v>39</v>
          </cell>
        </row>
        <row r="2411">
          <cell r="E2411" t="str">
            <v>Chinook salmon</v>
          </cell>
          <cell r="G2411">
            <v>63</v>
          </cell>
          <cell r="AA2411">
            <v>39</v>
          </cell>
        </row>
        <row r="2412">
          <cell r="E2412" t="str">
            <v>Chinook salmon</v>
          </cell>
          <cell r="G2412">
            <v>67</v>
          </cell>
          <cell r="AA2412">
            <v>39</v>
          </cell>
        </row>
        <row r="2413">
          <cell r="E2413" t="str">
            <v>Chinook salmon</v>
          </cell>
          <cell r="G2413">
            <v>56</v>
          </cell>
          <cell r="AA2413">
            <v>39</v>
          </cell>
        </row>
        <row r="2414">
          <cell r="E2414" t="str">
            <v>Chinook salmon</v>
          </cell>
          <cell r="G2414">
            <v>65</v>
          </cell>
          <cell r="AA2414">
            <v>39</v>
          </cell>
        </row>
        <row r="2415">
          <cell r="E2415" t="str">
            <v>Chinook salmon</v>
          </cell>
          <cell r="G2415">
            <v>59</v>
          </cell>
          <cell r="AA2415">
            <v>39</v>
          </cell>
        </row>
        <row r="2416">
          <cell r="E2416" t="str">
            <v>Chinook salmon</v>
          </cell>
          <cell r="G2416">
            <v>68</v>
          </cell>
          <cell r="AA2416">
            <v>39</v>
          </cell>
        </row>
        <row r="2417">
          <cell r="E2417" t="str">
            <v>Chinook salmon</v>
          </cell>
          <cell r="G2417">
            <v>64</v>
          </cell>
          <cell r="AA2417">
            <v>39</v>
          </cell>
        </row>
        <row r="2418">
          <cell r="E2418" t="str">
            <v>Chinook salmon</v>
          </cell>
          <cell r="G2418">
            <v>75</v>
          </cell>
          <cell r="AA2418">
            <v>39</v>
          </cell>
        </row>
        <row r="2419">
          <cell r="E2419" t="str">
            <v>Chinook salmon</v>
          </cell>
          <cell r="G2419">
            <v>63</v>
          </cell>
          <cell r="AA2419">
            <v>39</v>
          </cell>
        </row>
        <row r="2420">
          <cell r="E2420" t="str">
            <v>Chinook salmon</v>
          </cell>
          <cell r="G2420">
            <v>46</v>
          </cell>
          <cell r="AA2420">
            <v>39</v>
          </cell>
        </row>
        <row r="2421">
          <cell r="E2421" t="str">
            <v>Chinook salmon</v>
          </cell>
          <cell r="G2421">
            <v>58</v>
          </cell>
          <cell r="AA2421">
            <v>39</v>
          </cell>
        </row>
        <row r="2422">
          <cell r="E2422" t="str">
            <v>Chinook salmon</v>
          </cell>
          <cell r="G2422">
            <v>60</v>
          </cell>
          <cell r="AA2422">
            <v>39</v>
          </cell>
        </row>
        <row r="2423">
          <cell r="E2423" t="str">
            <v>Chinook salmon</v>
          </cell>
          <cell r="G2423">
            <v>69</v>
          </cell>
          <cell r="AA2423">
            <v>39</v>
          </cell>
        </row>
        <row r="2424">
          <cell r="E2424" t="str">
            <v>Chinook salmon</v>
          </cell>
          <cell r="G2424">
            <v>65</v>
          </cell>
          <cell r="AA2424">
            <v>39</v>
          </cell>
        </row>
        <row r="2425">
          <cell r="E2425" t="str">
            <v>Chinook salmon</v>
          </cell>
          <cell r="G2425">
            <v>61</v>
          </cell>
          <cell r="AA2425">
            <v>39</v>
          </cell>
        </row>
        <row r="2426">
          <cell r="E2426" t="str">
            <v>Chinook salmon</v>
          </cell>
          <cell r="G2426">
            <v>52</v>
          </cell>
          <cell r="AA2426">
            <v>39</v>
          </cell>
        </row>
        <row r="2427">
          <cell r="E2427" t="str">
            <v>Chinook salmon</v>
          </cell>
          <cell r="G2427">
            <v>66</v>
          </cell>
          <cell r="AA2427">
            <v>39</v>
          </cell>
        </row>
        <row r="2428">
          <cell r="E2428" t="str">
            <v>Chinook salmon</v>
          </cell>
          <cell r="G2428">
            <v>68</v>
          </cell>
          <cell r="H2428" t="str">
            <v>AD</v>
          </cell>
          <cell r="AA2428">
            <v>39</v>
          </cell>
        </row>
        <row r="2429">
          <cell r="E2429" t="str">
            <v>Chinook salmon</v>
          </cell>
          <cell r="G2429">
            <v>51</v>
          </cell>
          <cell r="H2429" t="str">
            <v>AD</v>
          </cell>
          <cell r="AA2429">
            <v>39</v>
          </cell>
        </row>
        <row r="2430">
          <cell r="E2430" t="str">
            <v>Chinook salmon</v>
          </cell>
          <cell r="G2430">
            <v>73</v>
          </cell>
          <cell r="H2430" t="str">
            <v>AD</v>
          </cell>
          <cell r="AA2430">
            <v>39</v>
          </cell>
        </row>
        <row r="2431">
          <cell r="E2431" t="str">
            <v>Chinook salmon</v>
          </cell>
          <cell r="G2431">
            <v>51</v>
          </cell>
          <cell r="H2431" t="str">
            <v>AD</v>
          </cell>
          <cell r="AA2431">
            <v>39</v>
          </cell>
        </row>
        <row r="2432">
          <cell r="E2432" t="str">
            <v>Chinook salmon</v>
          </cell>
          <cell r="G2432">
            <v>57</v>
          </cell>
          <cell r="AA2432">
            <v>39</v>
          </cell>
        </row>
        <row r="2433">
          <cell r="E2433" t="str">
            <v>Chinook salmon</v>
          </cell>
          <cell r="G2433">
            <v>62</v>
          </cell>
          <cell r="AA2433">
            <v>39</v>
          </cell>
        </row>
        <row r="2434">
          <cell r="E2434" t="str">
            <v>Chinook salmon</v>
          </cell>
          <cell r="G2434">
            <v>68</v>
          </cell>
          <cell r="AA2434">
            <v>39</v>
          </cell>
        </row>
        <row r="2435">
          <cell r="E2435" t="str">
            <v>Chinook salmon</v>
          </cell>
          <cell r="G2435">
            <v>47</v>
          </cell>
          <cell r="AA2435">
            <v>39</v>
          </cell>
        </row>
        <row r="2436">
          <cell r="E2436" t="str">
            <v>Chinook salmon</v>
          </cell>
          <cell r="G2436">
            <v>50</v>
          </cell>
          <cell r="AA2436">
            <v>39</v>
          </cell>
        </row>
        <row r="2437">
          <cell r="E2437" t="str">
            <v>Chinook salmon</v>
          </cell>
          <cell r="G2437">
            <v>64</v>
          </cell>
          <cell r="AA2437">
            <v>39</v>
          </cell>
        </row>
        <row r="2438">
          <cell r="E2438" t="str">
            <v>Chinook salmon</v>
          </cell>
          <cell r="G2438">
            <v>63</v>
          </cell>
          <cell r="AA2438">
            <v>39</v>
          </cell>
        </row>
        <row r="2439">
          <cell r="E2439" t="str">
            <v>Chinook salmon</v>
          </cell>
          <cell r="G2439">
            <v>71</v>
          </cell>
          <cell r="AA2439">
            <v>39</v>
          </cell>
        </row>
        <row r="2440">
          <cell r="E2440" t="str">
            <v>Chinook salmon</v>
          </cell>
          <cell r="G2440">
            <v>68</v>
          </cell>
          <cell r="AA2440">
            <v>39</v>
          </cell>
        </row>
        <row r="2441">
          <cell r="E2441" t="str">
            <v>Chinook salmon</v>
          </cell>
          <cell r="G2441">
            <v>54</v>
          </cell>
          <cell r="AA2441">
            <v>39</v>
          </cell>
        </row>
        <row r="2442">
          <cell r="E2442" t="str">
            <v>Chinook salmon</v>
          </cell>
          <cell r="G2442">
            <v>47</v>
          </cell>
          <cell r="AA2442">
            <v>39</v>
          </cell>
        </row>
        <row r="2443">
          <cell r="E2443" t="str">
            <v>Chinook salmon</v>
          </cell>
          <cell r="G2443">
            <v>63</v>
          </cell>
          <cell r="AA2443">
            <v>39</v>
          </cell>
        </row>
        <row r="2444">
          <cell r="E2444" t="str">
            <v>Chinook salmon</v>
          </cell>
          <cell r="G2444">
            <v>55</v>
          </cell>
          <cell r="AA2444">
            <v>39</v>
          </cell>
        </row>
        <row r="2445">
          <cell r="E2445" t="str">
            <v>Chinook salmon</v>
          </cell>
          <cell r="G2445">
            <v>62</v>
          </cell>
          <cell r="AA2445">
            <v>39</v>
          </cell>
        </row>
        <row r="2446">
          <cell r="E2446" t="str">
            <v>Chinook salmon</v>
          </cell>
          <cell r="G2446">
            <v>53</v>
          </cell>
          <cell r="AA2446">
            <v>39</v>
          </cell>
        </row>
        <row r="2447">
          <cell r="E2447" t="str">
            <v>Chinook salmon</v>
          </cell>
          <cell r="G2447">
            <v>51</v>
          </cell>
          <cell r="AA2447">
            <v>39</v>
          </cell>
        </row>
        <row r="2448">
          <cell r="E2448" t="str">
            <v>Chinook salmon</v>
          </cell>
          <cell r="G2448">
            <v>45</v>
          </cell>
          <cell r="AA2448">
            <v>39</v>
          </cell>
        </row>
        <row r="2449">
          <cell r="E2449" t="str">
            <v>Chinook salmon</v>
          </cell>
          <cell r="G2449">
            <v>55</v>
          </cell>
          <cell r="AA2449">
            <v>39</v>
          </cell>
        </row>
        <row r="2450">
          <cell r="E2450" t="str">
            <v>Chinook salmon</v>
          </cell>
          <cell r="G2450">
            <v>46</v>
          </cell>
          <cell r="AA2450">
            <v>39</v>
          </cell>
        </row>
        <row r="2451">
          <cell r="E2451" t="str">
            <v>Chinook salmon</v>
          </cell>
          <cell r="G2451">
            <v>65</v>
          </cell>
          <cell r="AA2451">
            <v>39</v>
          </cell>
        </row>
        <row r="2452">
          <cell r="E2452" t="str">
            <v>Chinook salmon</v>
          </cell>
          <cell r="G2452">
            <v>63</v>
          </cell>
          <cell r="AA2452">
            <v>39</v>
          </cell>
        </row>
        <row r="2453">
          <cell r="E2453" t="str">
            <v>Chinook salmon</v>
          </cell>
          <cell r="G2453">
            <v>61</v>
          </cell>
          <cell r="AA2453">
            <v>39</v>
          </cell>
        </row>
        <row r="2454">
          <cell r="E2454" t="str">
            <v>Chinook salmon</v>
          </cell>
          <cell r="G2454">
            <v>63</v>
          </cell>
          <cell r="AA2454">
            <v>39</v>
          </cell>
        </row>
        <row r="2455">
          <cell r="E2455" t="str">
            <v>Chinook salmon</v>
          </cell>
          <cell r="G2455">
            <v>67</v>
          </cell>
          <cell r="AA2455">
            <v>39</v>
          </cell>
        </row>
        <row r="2456">
          <cell r="E2456" t="str">
            <v>Chinook salmon</v>
          </cell>
          <cell r="G2456">
            <v>63</v>
          </cell>
          <cell r="AA2456">
            <v>39</v>
          </cell>
        </row>
        <row r="2457">
          <cell r="E2457" t="str">
            <v>Chinook salmon</v>
          </cell>
          <cell r="G2457">
            <v>49</v>
          </cell>
          <cell r="AA2457">
            <v>39</v>
          </cell>
        </row>
        <row r="2458">
          <cell r="E2458" t="str">
            <v>Chinook salmon</v>
          </cell>
          <cell r="G2458">
            <v>55</v>
          </cell>
          <cell r="AA2458">
            <v>39</v>
          </cell>
        </row>
        <row r="2459">
          <cell r="E2459" t="str">
            <v>Chinook salmon</v>
          </cell>
          <cell r="G2459">
            <v>62</v>
          </cell>
          <cell r="AA2459">
            <v>39</v>
          </cell>
        </row>
        <row r="2460">
          <cell r="E2460" t="str">
            <v>Chinook salmon</v>
          </cell>
          <cell r="G2460">
            <v>60</v>
          </cell>
          <cell r="AA2460">
            <v>39</v>
          </cell>
        </row>
        <row r="2461">
          <cell r="E2461" t="str">
            <v>Chinook salmon</v>
          </cell>
          <cell r="G2461">
            <v>66</v>
          </cell>
          <cell r="AA2461">
            <v>39</v>
          </cell>
        </row>
        <row r="2462">
          <cell r="E2462" t="str">
            <v>Chinook salmon</v>
          </cell>
          <cell r="G2462">
            <v>61</v>
          </cell>
          <cell r="AA2462">
            <v>39</v>
          </cell>
        </row>
        <row r="2463">
          <cell r="E2463" t="str">
            <v>Chinook salmon</v>
          </cell>
          <cell r="G2463">
            <v>49</v>
          </cell>
          <cell r="AA2463">
            <v>39</v>
          </cell>
        </row>
        <row r="2464">
          <cell r="E2464" t="str">
            <v>Chinook salmon</v>
          </cell>
          <cell r="G2464">
            <v>63</v>
          </cell>
          <cell r="AA2464">
            <v>39</v>
          </cell>
        </row>
        <row r="2465">
          <cell r="E2465" t="str">
            <v>Chinook salmon</v>
          </cell>
          <cell r="G2465">
            <v>58</v>
          </cell>
          <cell r="AA2465">
            <v>39</v>
          </cell>
        </row>
        <row r="2466">
          <cell r="E2466" t="str">
            <v>Chinook salmon</v>
          </cell>
          <cell r="G2466">
            <v>74</v>
          </cell>
          <cell r="H2466" t="str">
            <v>AD</v>
          </cell>
          <cell r="AA2466">
            <v>39</v>
          </cell>
        </row>
        <row r="2467">
          <cell r="E2467" t="str">
            <v>Chinook salmon</v>
          </cell>
          <cell r="G2467">
            <v>69</v>
          </cell>
          <cell r="H2467" t="str">
            <v>AD</v>
          </cell>
          <cell r="AA2467">
            <v>39</v>
          </cell>
        </row>
        <row r="2468">
          <cell r="E2468" t="str">
            <v>Chinook salmon</v>
          </cell>
          <cell r="G2468">
            <v>63</v>
          </cell>
          <cell r="H2468" t="str">
            <v>AD</v>
          </cell>
          <cell r="AA2468">
            <v>39</v>
          </cell>
        </row>
        <row r="2469">
          <cell r="E2469" t="str">
            <v>Chinook salmon</v>
          </cell>
          <cell r="G2469">
            <v>60</v>
          </cell>
          <cell r="H2469" t="str">
            <v>AD</v>
          </cell>
          <cell r="AA2469">
            <v>39</v>
          </cell>
        </row>
        <row r="2470">
          <cell r="E2470" t="str">
            <v>Chinook salmon</v>
          </cell>
          <cell r="G2470">
            <v>63</v>
          </cell>
          <cell r="H2470" t="str">
            <v>AD</v>
          </cell>
          <cell r="AA2470">
            <v>39</v>
          </cell>
        </row>
        <row r="2471">
          <cell r="E2471" t="str">
            <v>Chinook salmon</v>
          </cell>
          <cell r="G2471">
            <v>56</v>
          </cell>
          <cell r="H2471" t="str">
            <v>AD</v>
          </cell>
          <cell r="AA2471">
            <v>39</v>
          </cell>
        </row>
        <row r="2472">
          <cell r="E2472" t="str">
            <v>Chinook salmon</v>
          </cell>
          <cell r="G2472">
            <v>50</v>
          </cell>
          <cell r="H2472" t="str">
            <v>AD</v>
          </cell>
          <cell r="AA2472">
            <v>39</v>
          </cell>
        </row>
        <row r="2473">
          <cell r="E2473" t="str">
            <v>Chinook salmon</v>
          </cell>
          <cell r="G2473">
            <v>65</v>
          </cell>
          <cell r="H2473" t="str">
            <v>AD</v>
          </cell>
          <cell r="AA2473">
            <v>39</v>
          </cell>
        </row>
        <row r="2474">
          <cell r="E2474" t="str">
            <v>Chinook salmon</v>
          </cell>
          <cell r="G2474">
            <v>51</v>
          </cell>
          <cell r="H2474" t="str">
            <v>AD</v>
          </cell>
          <cell r="AA2474">
            <v>39</v>
          </cell>
        </row>
        <row r="2475">
          <cell r="E2475" t="str">
            <v>Chinook salmon</v>
          </cell>
          <cell r="G2475">
            <v>62</v>
          </cell>
          <cell r="AA2475">
            <v>39</v>
          </cell>
        </row>
        <row r="2476">
          <cell r="E2476" t="str">
            <v>Chinook salmon</v>
          </cell>
          <cell r="G2476">
            <v>46</v>
          </cell>
          <cell r="AA2476">
            <v>39</v>
          </cell>
        </row>
        <row r="2477">
          <cell r="E2477" t="str">
            <v>Chinook salmon</v>
          </cell>
          <cell r="G2477">
            <v>49</v>
          </cell>
          <cell r="AA2477">
            <v>39</v>
          </cell>
        </row>
        <row r="2478">
          <cell r="E2478" t="str">
            <v>Chinook salmon</v>
          </cell>
          <cell r="G2478">
            <v>67</v>
          </cell>
          <cell r="AA2478">
            <v>39</v>
          </cell>
        </row>
        <row r="2479">
          <cell r="E2479" t="str">
            <v>Chinook salmon</v>
          </cell>
          <cell r="G2479">
            <v>66</v>
          </cell>
          <cell r="AA2479">
            <v>39</v>
          </cell>
        </row>
        <row r="2480">
          <cell r="E2480" t="str">
            <v>Chinook salmon</v>
          </cell>
          <cell r="G2480">
            <v>66</v>
          </cell>
          <cell r="H2480" t="str">
            <v>AD</v>
          </cell>
          <cell r="AA2480">
            <v>39</v>
          </cell>
        </row>
        <row r="2481">
          <cell r="E2481" t="str">
            <v>Chinook salmon</v>
          </cell>
          <cell r="G2481">
            <v>76</v>
          </cell>
          <cell r="H2481" t="str">
            <v>AD</v>
          </cell>
          <cell r="AA2481">
            <v>39</v>
          </cell>
        </row>
        <row r="2482">
          <cell r="E2482" t="str">
            <v>Chinook salmon</v>
          </cell>
          <cell r="G2482">
            <v>60</v>
          </cell>
          <cell r="H2482" t="str">
            <v>AD</v>
          </cell>
          <cell r="AA2482">
            <v>39</v>
          </cell>
        </row>
        <row r="2483">
          <cell r="E2483" t="str">
            <v>steelhead</v>
          </cell>
          <cell r="G2483">
            <v>45</v>
          </cell>
          <cell r="AA2483">
            <v>39</v>
          </cell>
        </row>
        <row r="2484">
          <cell r="E2484" t="str">
            <v>Chinook salmon</v>
          </cell>
          <cell r="G2484">
            <v>50</v>
          </cell>
          <cell r="AA2484">
            <v>39</v>
          </cell>
        </row>
        <row r="2485">
          <cell r="E2485" t="str">
            <v>Chinook salmon</v>
          </cell>
          <cell r="G2485">
            <v>67</v>
          </cell>
          <cell r="AA2485">
            <v>39</v>
          </cell>
        </row>
        <row r="2486">
          <cell r="E2486" t="str">
            <v>Chinook salmon</v>
          </cell>
          <cell r="G2486">
            <v>49</v>
          </cell>
          <cell r="AA2486">
            <v>39</v>
          </cell>
        </row>
        <row r="2487">
          <cell r="E2487" t="str">
            <v>Chinook salmon</v>
          </cell>
          <cell r="G2487">
            <v>71</v>
          </cell>
          <cell r="AA2487">
            <v>39</v>
          </cell>
        </row>
        <row r="2488">
          <cell r="E2488" t="str">
            <v>Chinook salmon</v>
          </cell>
          <cell r="G2488">
            <v>74</v>
          </cell>
          <cell r="AA2488">
            <v>39</v>
          </cell>
        </row>
        <row r="2489">
          <cell r="E2489" t="str">
            <v>Chinook salmon</v>
          </cell>
          <cell r="G2489">
            <v>59</v>
          </cell>
          <cell r="AA2489">
            <v>39</v>
          </cell>
        </row>
        <row r="2490">
          <cell r="E2490" t="str">
            <v>Chinook salmon</v>
          </cell>
          <cell r="G2490">
            <v>69</v>
          </cell>
          <cell r="AA2490">
            <v>39</v>
          </cell>
        </row>
        <row r="2491">
          <cell r="E2491" t="str">
            <v>Chinook salmon</v>
          </cell>
          <cell r="G2491">
            <v>65</v>
          </cell>
          <cell r="AA2491">
            <v>39</v>
          </cell>
        </row>
        <row r="2492">
          <cell r="E2492" t="str">
            <v>Chinook salmon</v>
          </cell>
          <cell r="G2492">
            <v>62</v>
          </cell>
          <cell r="AA2492">
            <v>39</v>
          </cell>
        </row>
        <row r="2493">
          <cell r="E2493" t="str">
            <v>Chinook salmon</v>
          </cell>
          <cell r="G2493">
            <v>54</v>
          </cell>
          <cell r="AA2493">
            <v>39</v>
          </cell>
        </row>
        <row r="2494">
          <cell r="E2494" t="str">
            <v>Chinook salmon</v>
          </cell>
          <cell r="G2494">
            <v>64</v>
          </cell>
          <cell r="AA2494">
            <v>39</v>
          </cell>
        </row>
        <row r="2495">
          <cell r="E2495" t="str">
            <v>Chinook salmon</v>
          </cell>
          <cell r="G2495">
            <v>62</v>
          </cell>
          <cell r="AA2495">
            <v>39</v>
          </cell>
        </row>
        <row r="2496">
          <cell r="E2496" t="str">
            <v>Chinook salmon</v>
          </cell>
          <cell r="G2496">
            <v>62</v>
          </cell>
          <cell r="AA2496">
            <v>39</v>
          </cell>
        </row>
        <row r="2497">
          <cell r="E2497" t="str">
            <v>Chinook salmon</v>
          </cell>
          <cell r="G2497">
            <v>68</v>
          </cell>
          <cell r="AA2497">
            <v>39</v>
          </cell>
        </row>
        <row r="2498">
          <cell r="E2498" t="str">
            <v>Chinook salmon</v>
          </cell>
          <cell r="G2498">
            <v>56</v>
          </cell>
          <cell r="AA2498">
            <v>39</v>
          </cell>
        </row>
        <row r="2499">
          <cell r="E2499" t="str">
            <v>Chinook salmon</v>
          </cell>
          <cell r="G2499">
            <v>61</v>
          </cell>
          <cell r="AA2499">
            <v>39</v>
          </cell>
        </row>
        <row r="2500">
          <cell r="E2500" t="str">
            <v>Chinook salmon</v>
          </cell>
          <cell r="G2500">
            <v>60</v>
          </cell>
          <cell r="AA2500">
            <v>39</v>
          </cell>
        </row>
        <row r="2501">
          <cell r="E2501" t="str">
            <v>Chinook salmon</v>
          </cell>
          <cell r="G2501">
            <v>56</v>
          </cell>
          <cell r="AA2501">
            <v>39</v>
          </cell>
        </row>
        <row r="2502">
          <cell r="E2502" t="str">
            <v>Chinook salmon</v>
          </cell>
          <cell r="G2502">
            <v>69</v>
          </cell>
          <cell r="AA2502">
            <v>39</v>
          </cell>
        </row>
        <row r="2503">
          <cell r="E2503" t="str">
            <v>Chinook salmon</v>
          </cell>
          <cell r="G2503">
            <v>64</v>
          </cell>
          <cell r="AA2503">
            <v>39</v>
          </cell>
        </row>
        <row r="2504">
          <cell r="E2504" t="str">
            <v>Chinook salmon</v>
          </cell>
          <cell r="G2504">
            <v>56</v>
          </cell>
          <cell r="AA2504">
            <v>39</v>
          </cell>
        </row>
        <row r="2505">
          <cell r="E2505" t="str">
            <v>Chinook salmon</v>
          </cell>
          <cell r="G2505">
            <v>67</v>
          </cell>
          <cell r="AA2505">
            <v>39</v>
          </cell>
        </row>
        <row r="2506">
          <cell r="E2506" t="str">
            <v>Chinook salmon</v>
          </cell>
          <cell r="G2506">
            <v>70</v>
          </cell>
          <cell r="AA2506">
            <v>39</v>
          </cell>
        </row>
        <row r="2507">
          <cell r="E2507" t="str">
            <v>Chinook salmon</v>
          </cell>
          <cell r="G2507">
            <v>63</v>
          </cell>
          <cell r="AA2507">
            <v>39</v>
          </cell>
        </row>
        <row r="2508">
          <cell r="E2508" t="str">
            <v>Chinook salmon</v>
          </cell>
          <cell r="G2508">
            <v>75</v>
          </cell>
          <cell r="AA2508">
            <v>39</v>
          </cell>
        </row>
        <row r="2509">
          <cell r="E2509" t="str">
            <v>Chinook salmon</v>
          </cell>
          <cell r="G2509">
            <v>42</v>
          </cell>
          <cell r="AA2509">
            <v>39</v>
          </cell>
        </row>
        <row r="2510">
          <cell r="E2510" t="str">
            <v>Chinook salmon</v>
          </cell>
          <cell r="G2510">
            <v>51</v>
          </cell>
          <cell r="AA2510">
            <v>39</v>
          </cell>
        </row>
        <row r="2511">
          <cell r="E2511" t="str">
            <v>Chinook salmon</v>
          </cell>
          <cell r="G2511">
            <v>51</v>
          </cell>
          <cell r="AA2511">
            <v>39</v>
          </cell>
        </row>
        <row r="2512">
          <cell r="E2512" t="str">
            <v>Chinook salmon</v>
          </cell>
          <cell r="G2512">
            <v>64</v>
          </cell>
          <cell r="AA2512">
            <v>39</v>
          </cell>
        </row>
        <row r="2513">
          <cell r="E2513" t="str">
            <v>Chinook salmon</v>
          </cell>
          <cell r="G2513">
            <v>45</v>
          </cell>
          <cell r="AA2513">
            <v>39</v>
          </cell>
        </row>
        <row r="2514">
          <cell r="E2514" t="str">
            <v>Chinook salmon</v>
          </cell>
          <cell r="G2514">
            <v>42</v>
          </cell>
          <cell r="AA2514">
            <v>39</v>
          </cell>
        </row>
        <row r="2515">
          <cell r="E2515" t="str">
            <v>Chinook salmon</v>
          </cell>
          <cell r="G2515">
            <v>65</v>
          </cell>
          <cell r="AA2515">
            <v>39</v>
          </cell>
        </row>
        <row r="2516">
          <cell r="E2516" t="str">
            <v>Chinook salmon</v>
          </cell>
          <cell r="G2516">
            <v>56</v>
          </cell>
          <cell r="AA2516">
            <v>39</v>
          </cell>
        </row>
        <row r="2517">
          <cell r="E2517" t="str">
            <v>Chinook salmon</v>
          </cell>
          <cell r="G2517">
            <v>50</v>
          </cell>
          <cell r="AA2517">
            <v>39</v>
          </cell>
        </row>
        <row r="2518">
          <cell r="E2518" t="str">
            <v>Chinook salmon</v>
          </cell>
          <cell r="G2518">
            <v>54</v>
          </cell>
          <cell r="AA2518">
            <v>39</v>
          </cell>
        </row>
        <row r="2519">
          <cell r="E2519" t="str">
            <v>Chinook salmon</v>
          </cell>
          <cell r="G2519">
            <v>64</v>
          </cell>
          <cell r="AA2519">
            <v>39</v>
          </cell>
        </row>
        <row r="2520">
          <cell r="E2520" t="str">
            <v>Chinook salmon</v>
          </cell>
          <cell r="G2520">
            <v>65</v>
          </cell>
          <cell r="AA2520">
            <v>39</v>
          </cell>
        </row>
        <row r="2521">
          <cell r="E2521" t="str">
            <v>Chinook salmon</v>
          </cell>
          <cell r="G2521">
            <v>62</v>
          </cell>
          <cell r="AA2521">
            <v>39</v>
          </cell>
        </row>
        <row r="2522">
          <cell r="E2522" t="str">
            <v>Chinook salmon</v>
          </cell>
          <cell r="G2522">
            <v>63</v>
          </cell>
          <cell r="AA2522">
            <v>39</v>
          </cell>
        </row>
        <row r="2523">
          <cell r="E2523" t="str">
            <v>Chinook salmon</v>
          </cell>
          <cell r="G2523">
            <v>52</v>
          </cell>
          <cell r="AA2523">
            <v>39</v>
          </cell>
        </row>
        <row r="2524">
          <cell r="E2524" t="str">
            <v>Chinook salmon</v>
          </cell>
          <cell r="G2524">
            <v>49</v>
          </cell>
          <cell r="AA2524">
            <v>39</v>
          </cell>
        </row>
        <row r="2525">
          <cell r="E2525" t="str">
            <v>Chinook salmon</v>
          </cell>
          <cell r="G2525">
            <v>49</v>
          </cell>
          <cell r="AA2525">
            <v>39</v>
          </cell>
        </row>
        <row r="2526">
          <cell r="E2526" t="str">
            <v>Chinook salmon</v>
          </cell>
          <cell r="G2526">
            <v>63</v>
          </cell>
          <cell r="H2526" t="str">
            <v>AD</v>
          </cell>
          <cell r="AA2526">
            <v>39</v>
          </cell>
        </row>
        <row r="2527">
          <cell r="E2527" t="str">
            <v>Chinook salmon</v>
          </cell>
          <cell r="G2527">
            <v>49</v>
          </cell>
          <cell r="H2527" t="str">
            <v>AD</v>
          </cell>
          <cell r="AA2527">
            <v>39</v>
          </cell>
        </row>
        <row r="2528">
          <cell r="E2528" t="str">
            <v>Chinook salmon</v>
          </cell>
          <cell r="G2528">
            <v>61</v>
          </cell>
          <cell r="H2528" t="str">
            <v>AD</v>
          </cell>
          <cell r="AA2528">
            <v>39</v>
          </cell>
        </row>
        <row r="2529">
          <cell r="E2529" t="str">
            <v>Chinook salmon</v>
          </cell>
          <cell r="G2529">
            <v>65</v>
          </cell>
          <cell r="H2529" t="str">
            <v>AD</v>
          </cell>
          <cell r="AA2529">
            <v>39</v>
          </cell>
        </row>
        <row r="2530">
          <cell r="E2530" t="str">
            <v>Chinook salmon</v>
          </cell>
          <cell r="G2530">
            <v>51</v>
          </cell>
          <cell r="H2530" t="str">
            <v>AD</v>
          </cell>
          <cell r="AA2530">
            <v>39</v>
          </cell>
        </row>
        <row r="2531">
          <cell r="E2531" t="str">
            <v>Chinook salmon</v>
          </cell>
          <cell r="G2531">
            <v>53</v>
          </cell>
          <cell r="H2531" t="str">
            <v>AD</v>
          </cell>
          <cell r="AA2531">
            <v>39</v>
          </cell>
        </row>
        <row r="2532">
          <cell r="E2532" t="str">
            <v>Chinook salmon</v>
          </cell>
          <cell r="G2532">
            <v>65</v>
          </cell>
          <cell r="H2532" t="str">
            <v>AD</v>
          </cell>
          <cell r="AA2532">
            <v>39</v>
          </cell>
        </row>
        <row r="2533">
          <cell r="E2533" t="str">
            <v>Chinook salmon</v>
          </cell>
          <cell r="G2533">
            <v>62</v>
          </cell>
          <cell r="H2533" t="str">
            <v>AD</v>
          </cell>
          <cell r="AA2533">
            <v>39</v>
          </cell>
        </row>
        <row r="2534">
          <cell r="E2534" t="str">
            <v>Chinook salmon</v>
          </cell>
          <cell r="G2534">
            <v>64</v>
          </cell>
          <cell r="H2534" t="str">
            <v>AD</v>
          </cell>
          <cell r="AA2534">
            <v>39</v>
          </cell>
        </row>
        <row r="2535">
          <cell r="E2535" t="str">
            <v>Chinook salmon</v>
          </cell>
          <cell r="G2535">
            <v>66</v>
          </cell>
          <cell r="H2535" t="str">
            <v>AD</v>
          </cell>
          <cell r="AA2535">
            <v>39</v>
          </cell>
        </row>
        <row r="2536">
          <cell r="E2536" t="str">
            <v>Chinook salmon</v>
          </cell>
          <cell r="G2536">
            <v>64</v>
          </cell>
          <cell r="H2536" t="str">
            <v>AD</v>
          </cell>
          <cell r="AA2536">
            <v>39</v>
          </cell>
        </row>
        <row r="2537">
          <cell r="E2537" t="str">
            <v>Chinook salmon</v>
          </cell>
          <cell r="G2537">
            <v>60</v>
          </cell>
          <cell r="H2537" t="str">
            <v>AD</v>
          </cell>
          <cell r="AA2537">
            <v>39</v>
          </cell>
        </row>
        <row r="2538">
          <cell r="E2538" t="str">
            <v>Chinook salmon</v>
          </cell>
          <cell r="G2538">
            <v>66</v>
          </cell>
          <cell r="AA2538">
            <v>39</v>
          </cell>
        </row>
        <row r="2539">
          <cell r="E2539" t="str">
            <v>Chinook salmon</v>
          </cell>
          <cell r="G2539">
            <v>73</v>
          </cell>
          <cell r="AA2539">
            <v>39</v>
          </cell>
        </row>
        <row r="2540">
          <cell r="E2540" t="str">
            <v>Chinook salmon</v>
          </cell>
          <cell r="G2540">
            <v>60</v>
          </cell>
          <cell r="AA2540">
            <v>39</v>
          </cell>
        </row>
        <row r="2541">
          <cell r="E2541" t="str">
            <v>Chinook salmon</v>
          </cell>
          <cell r="G2541">
            <v>61</v>
          </cell>
          <cell r="AA2541">
            <v>39</v>
          </cell>
        </row>
        <row r="2542">
          <cell r="E2542" t="str">
            <v>Chinook salmon</v>
          </cell>
          <cell r="G2542">
            <v>67</v>
          </cell>
          <cell r="AA2542">
            <v>39</v>
          </cell>
        </row>
        <row r="2543">
          <cell r="E2543" t="str">
            <v>Chinook salmon</v>
          </cell>
          <cell r="G2543">
            <v>50</v>
          </cell>
          <cell r="AA2543">
            <v>39</v>
          </cell>
        </row>
        <row r="2544">
          <cell r="E2544" t="str">
            <v>Chinook salmon</v>
          </cell>
          <cell r="G2544">
            <v>66</v>
          </cell>
          <cell r="AA2544">
            <v>39</v>
          </cell>
        </row>
        <row r="2545">
          <cell r="E2545" t="str">
            <v>Chinook salmon</v>
          </cell>
          <cell r="G2545">
            <v>54</v>
          </cell>
          <cell r="AA2545">
            <v>39</v>
          </cell>
        </row>
        <row r="2546">
          <cell r="E2546" t="str">
            <v>Chinook salmon</v>
          </cell>
          <cell r="G2546">
            <v>47</v>
          </cell>
          <cell r="AA2546">
            <v>39</v>
          </cell>
        </row>
        <row r="2547">
          <cell r="E2547" t="str">
            <v>Chinook salmon</v>
          </cell>
          <cell r="G2547">
            <v>50</v>
          </cell>
          <cell r="AA2547">
            <v>39</v>
          </cell>
        </row>
        <row r="2548">
          <cell r="E2548" t="str">
            <v>Chinook salmon</v>
          </cell>
          <cell r="G2548">
            <v>70</v>
          </cell>
          <cell r="AA2548">
            <v>39</v>
          </cell>
        </row>
        <row r="2549">
          <cell r="E2549" t="str">
            <v>Chinook salmon</v>
          </cell>
          <cell r="G2549">
            <v>64</v>
          </cell>
          <cell r="H2549" t="str">
            <v>AD</v>
          </cell>
          <cell r="AA2549">
            <v>39</v>
          </cell>
        </row>
        <row r="2550">
          <cell r="E2550" t="str">
            <v>Chinook salmon</v>
          </cell>
          <cell r="G2550">
            <v>68</v>
          </cell>
          <cell r="H2550" t="str">
            <v>AD</v>
          </cell>
          <cell r="AA2550">
            <v>39</v>
          </cell>
        </row>
        <row r="2551">
          <cell r="E2551" t="str">
            <v>Chinook salmon</v>
          </cell>
          <cell r="G2551">
            <v>59</v>
          </cell>
          <cell r="AA2551">
            <v>39</v>
          </cell>
        </row>
        <row r="2552">
          <cell r="E2552" t="str">
            <v>Chinook salmon</v>
          </cell>
          <cell r="G2552">
            <v>59</v>
          </cell>
          <cell r="AA2552">
            <v>39</v>
          </cell>
        </row>
        <row r="2553">
          <cell r="E2553" t="str">
            <v>Chinook salmon</v>
          </cell>
          <cell r="G2553">
            <v>62</v>
          </cell>
          <cell r="AA2553">
            <v>39</v>
          </cell>
        </row>
        <row r="2554">
          <cell r="E2554" t="str">
            <v>Chinook salmon</v>
          </cell>
          <cell r="G2554">
            <v>65</v>
          </cell>
          <cell r="AA2554">
            <v>39</v>
          </cell>
        </row>
        <row r="2555">
          <cell r="E2555" t="str">
            <v>Chinook salmon</v>
          </cell>
          <cell r="G2555">
            <v>53</v>
          </cell>
          <cell r="AA2555">
            <v>39</v>
          </cell>
        </row>
        <row r="2556">
          <cell r="E2556" t="str">
            <v>Chinook salmon</v>
          </cell>
          <cell r="G2556">
            <v>72</v>
          </cell>
          <cell r="AA2556">
            <v>39</v>
          </cell>
        </row>
        <row r="2557">
          <cell r="E2557" t="str">
            <v>Chinook salmon</v>
          </cell>
          <cell r="G2557">
            <v>50</v>
          </cell>
          <cell r="AA2557">
            <v>39</v>
          </cell>
        </row>
        <row r="2558">
          <cell r="E2558" t="str">
            <v>Chinook salmon</v>
          </cell>
          <cell r="G2558">
            <v>65</v>
          </cell>
          <cell r="AA2558">
            <v>39</v>
          </cell>
        </row>
        <row r="2559">
          <cell r="E2559" t="str">
            <v>Chinook salmon</v>
          </cell>
          <cell r="G2559">
            <v>66</v>
          </cell>
          <cell r="AA2559">
            <v>39</v>
          </cell>
        </row>
        <row r="2560">
          <cell r="E2560" t="str">
            <v>Chinook salmon</v>
          </cell>
          <cell r="G2560">
            <v>55</v>
          </cell>
          <cell r="AA2560">
            <v>39</v>
          </cell>
        </row>
        <row r="2561">
          <cell r="E2561" t="str">
            <v>Chinook salmon</v>
          </cell>
          <cell r="G2561">
            <v>63</v>
          </cell>
          <cell r="AA2561">
            <v>39</v>
          </cell>
        </row>
        <row r="2562">
          <cell r="E2562" t="str">
            <v>Chinook salmon</v>
          </cell>
          <cell r="G2562">
            <v>62</v>
          </cell>
          <cell r="AA2562">
            <v>39</v>
          </cell>
        </row>
        <row r="2563">
          <cell r="E2563" t="str">
            <v>Chinook salmon</v>
          </cell>
          <cell r="G2563">
            <v>53</v>
          </cell>
          <cell r="AA2563">
            <v>39</v>
          </cell>
        </row>
        <row r="2564">
          <cell r="E2564" t="str">
            <v>Chinook salmon</v>
          </cell>
          <cell r="G2564">
            <v>62</v>
          </cell>
          <cell r="AA2564">
            <v>39</v>
          </cell>
        </row>
        <row r="2565">
          <cell r="E2565" t="str">
            <v>Chinook salmon</v>
          </cell>
          <cell r="G2565">
            <v>46</v>
          </cell>
          <cell r="AA2565">
            <v>39</v>
          </cell>
        </row>
        <row r="2566">
          <cell r="E2566" t="str">
            <v>Chinook salmon</v>
          </cell>
          <cell r="G2566">
            <v>52</v>
          </cell>
          <cell r="AA2566">
            <v>39</v>
          </cell>
        </row>
        <row r="2567">
          <cell r="E2567" t="str">
            <v>Chinook salmon</v>
          </cell>
          <cell r="G2567">
            <v>68</v>
          </cell>
          <cell r="AA2567">
            <v>39</v>
          </cell>
        </row>
        <row r="2568">
          <cell r="E2568" t="str">
            <v>Chinook salmon</v>
          </cell>
          <cell r="G2568">
            <v>49</v>
          </cell>
          <cell r="AA2568">
            <v>39</v>
          </cell>
        </row>
        <row r="2569">
          <cell r="E2569" t="str">
            <v>Chinook salmon</v>
          </cell>
          <cell r="G2569">
            <v>56</v>
          </cell>
          <cell r="AA2569">
            <v>39</v>
          </cell>
        </row>
        <row r="2570">
          <cell r="E2570" t="str">
            <v>Chinook salmon</v>
          </cell>
          <cell r="G2570">
            <v>63</v>
          </cell>
          <cell r="AA2570">
            <v>39</v>
          </cell>
        </row>
        <row r="2571">
          <cell r="E2571" t="str">
            <v>Chinook salmon</v>
          </cell>
          <cell r="G2571">
            <v>47</v>
          </cell>
          <cell r="AA2571">
            <v>39</v>
          </cell>
        </row>
        <row r="2572">
          <cell r="E2572" t="str">
            <v>Chinook salmon</v>
          </cell>
          <cell r="G2572">
            <v>63</v>
          </cell>
          <cell r="AA2572">
            <v>39</v>
          </cell>
        </row>
        <row r="2573">
          <cell r="E2573" t="str">
            <v>Chinook salmon</v>
          </cell>
          <cell r="G2573">
            <v>75</v>
          </cell>
          <cell r="AA2573">
            <v>39</v>
          </cell>
        </row>
        <row r="2574">
          <cell r="E2574" t="str">
            <v>Chinook salmon</v>
          </cell>
          <cell r="G2574">
            <v>65</v>
          </cell>
          <cell r="AA2574">
            <v>39</v>
          </cell>
        </row>
        <row r="2575">
          <cell r="E2575" t="str">
            <v>Chinook salmon</v>
          </cell>
          <cell r="G2575">
            <v>58</v>
          </cell>
          <cell r="AA2575">
            <v>39</v>
          </cell>
        </row>
        <row r="2576">
          <cell r="E2576" t="str">
            <v>Chinook salmon</v>
          </cell>
          <cell r="G2576">
            <v>69</v>
          </cell>
          <cell r="AA2576">
            <v>39</v>
          </cell>
        </row>
        <row r="2577">
          <cell r="E2577" t="str">
            <v>Chinook salmon</v>
          </cell>
          <cell r="G2577">
            <v>55</v>
          </cell>
          <cell r="AA2577">
            <v>39</v>
          </cell>
        </row>
        <row r="2578">
          <cell r="E2578" t="str">
            <v>Chinook salmon</v>
          </cell>
          <cell r="G2578">
            <v>58</v>
          </cell>
          <cell r="AA2578">
            <v>39</v>
          </cell>
        </row>
        <row r="2579">
          <cell r="E2579" t="str">
            <v>Chinook salmon</v>
          </cell>
          <cell r="G2579">
            <v>46</v>
          </cell>
          <cell r="AA2579">
            <v>39</v>
          </cell>
        </row>
        <row r="2580">
          <cell r="E2580" t="str">
            <v>Chinook salmon</v>
          </cell>
          <cell r="G2580">
            <v>57</v>
          </cell>
          <cell r="AA2580">
            <v>39</v>
          </cell>
        </row>
        <row r="2581">
          <cell r="E2581" t="str">
            <v>Chinook salmon</v>
          </cell>
          <cell r="G2581">
            <v>58</v>
          </cell>
          <cell r="AA2581">
            <v>39</v>
          </cell>
        </row>
        <row r="2582">
          <cell r="E2582" t="str">
            <v>Chinook salmon</v>
          </cell>
          <cell r="G2582">
            <v>62</v>
          </cell>
          <cell r="AA2582">
            <v>39</v>
          </cell>
        </row>
        <row r="2583">
          <cell r="E2583" t="str">
            <v>Chinook salmon</v>
          </cell>
          <cell r="G2583">
            <v>73</v>
          </cell>
          <cell r="AA2583">
            <v>39</v>
          </cell>
        </row>
        <row r="2584">
          <cell r="E2584" t="str">
            <v>Chinook salmon</v>
          </cell>
          <cell r="G2584">
            <v>49</v>
          </cell>
          <cell r="AA2584">
            <v>39</v>
          </cell>
        </row>
        <row r="2585">
          <cell r="E2585" t="str">
            <v>Chinook salmon</v>
          </cell>
          <cell r="G2585">
            <v>68</v>
          </cell>
          <cell r="AA2585">
            <v>39</v>
          </cell>
        </row>
        <row r="2586">
          <cell r="E2586" t="str">
            <v>Chinook salmon</v>
          </cell>
          <cell r="G2586">
            <v>73</v>
          </cell>
          <cell r="AA2586">
            <v>39</v>
          </cell>
        </row>
        <row r="2587">
          <cell r="E2587" t="str">
            <v>Chinook salmon</v>
          </cell>
          <cell r="G2587">
            <v>53</v>
          </cell>
          <cell r="AA2587">
            <v>39</v>
          </cell>
        </row>
        <row r="2588">
          <cell r="E2588" t="str">
            <v>Chinook salmon</v>
          </cell>
          <cell r="G2588">
            <v>53</v>
          </cell>
          <cell r="AA2588">
            <v>39</v>
          </cell>
        </row>
        <row r="2589">
          <cell r="E2589" t="str">
            <v>Chinook salmon</v>
          </cell>
          <cell r="G2589">
            <v>65</v>
          </cell>
          <cell r="AA2589">
            <v>39</v>
          </cell>
        </row>
        <row r="2590">
          <cell r="E2590" t="str">
            <v>Chinook salmon</v>
          </cell>
          <cell r="G2590">
            <v>67</v>
          </cell>
          <cell r="AA2590">
            <v>39</v>
          </cell>
        </row>
        <row r="2591">
          <cell r="E2591" t="str">
            <v>Chinook salmon</v>
          </cell>
          <cell r="G2591">
            <v>46</v>
          </cell>
          <cell r="AA2591">
            <v>39</v>
          </cell>
        </row>
        <row r="2592">
          <cell r="E2592" t="str">
            <v>Chinook salmon</v>
          </cell>
          <cell r="G2592">
            <v>41</v>
          </cell>
          <cell r="AA2592">
            <v>39</v>
          </cell>
        </row>
        <row r="2593">
          <cell r="E2593" t="str">
            <v>Chinook salmon</v>
          </cell>
          <cell r="G2593">
            <v>57</v>
          </cell>
          <cell r="AA2593">
            <v>39</v>
          </cell>
        </row>
        <row r="2594">
          <cell r="E2594" t="str">
            <v>Chinook salmon</v>
          </cell>
          <cell r="G2594">
            <v>55</v>
          </cell>
          <cell r="AA2594">
            <v>39</v>
          </cell>
        </row>
        <row r="2595">
          <cell r="E2595" t="str">
            <v>Chinook salmon</v>
          </cell>
          <cell r="G2595">
            <v>43</v>
          </cell>
          <cell r="AA2595">
            <v>39</v>
          </cell>
        </row>
        <row r="2596">
          <cell r="E2596" t="str">
            <v>Chinook salmon</v>
          </cell>
          <cell r="G2596">
            <v>49</v>
          </cell>
          <cell r="AA2596">
            <v>39</v>
          </cell>
        </row>
        <row r="2597">
          <cell r="E2597" t="str">
            <v>Chinook salmon</v>
          </cell>
          <cell r="G2597">
            <v>49</v>
          </cell>
          <cell r="AA2597">
            <v>39</v>
          </cell>
        </row>
        <row r="2598">
          <cell r="E2598" t="str">
            <v>Chinook salmon</v>
          </cell>
          <cell r="G2598">
            <v>60</v>
          </cell>
          <cell r="AA2598">
            <v>39</v>
          </cell>
        </row>
        <row r="2599">
          <cell r="E2599" t="str">
            <v>Chinook salmon</v>
          </cell>
          <cell r="G2599">
            <v>45</v>
          </cell>
          <cell r="AA2599">
            <v>39</v>
          </cell>
        </row>
        <row r="2600">
          <cell r="E2600" t="str">
            <v>Chinook salmon</v>
          </cell>
          <cell r="G2600">
            <v>46</v>
          </cell>
          <cell r="AA2600">
            <v>39</v>
          </cell>
        </row>
        <row r="2601">
          <cell r="E2601" t="str">
            <v>Chinook salmon</v>
          </cell>
          <cell r="G2601">
            <v>62</v>
          </cell>
          <cell r="H2601" t="str">
            <v>AD</v>
          </cell>
          <cell r="AA2601">
            <v>39</v>
          </cell>
        </row>
        <row r="2602">
          <cell r="E2602" t="str">
            <v>Chinook salmon</v>
          </cell>
          <cell r="G2602">
            <v>67</v>
          </cell>
          <cell r="H2602" t="str">
            <v>AD</v>
          </cell>
          <cell r="AA2602">
            <v>39</v>
          </cell>
        </row>
        <row r="2603">
          <cell r="E2603" t="str">
            <v>Chinook salmon</v>
          </cell>
          <cell r="G2603">
            <v>67</v>
          </cell>
          <cell r="H2603" t="str">
            <v>AD</v>
          </cell>
          <cell r="AA2603">
            <v>39</v>
          </cell>
        </row>
        <row r="2604">
          <cell r="E2604" t="str">
            <v>Chinook salmon</v>
          </cell>
          <cell r="G2604">
            <v>68</v>
          </cell>
          <cell r="H2604" t="str">
            <v>AD</v>
          </cell>
          <cell r="AA2604">
            <v>39</v>
          </cell>
        </row>
        <row r="2605">
          <cell r="E2605" t="str">
            <v>Chinook salmon</v>
          </cell>
          <cell r="G2605">
            <v>59</v>
          </cell>
          <cell r="H2605" t="str">
            <v>AD</v>
          </cell>
          <cell r="AA2605">
            <v>39</v>
          </cell>
        </row>
        <row r="2606">
          <cell r="E2606" t="str">
            <v>Chinook salmon</v>
          </cell>
          <cell r="G2606">
            <v>53</v>
          </cell>
          <cell r="H2606" t="str">
            <v>AD</v>
          </cell>
          <cell r="AA2606">
            <v>39</v>
          </cell>
        </row>
        <row r="2607">
          <cell r="E2607" t="str">
            <v>Chinook salmon</v>
          </cell>
          <cell r="G2607">
            <v>69</v>
          </cell>
          <cell r="H2607" t="str">
            <v>AD</v>
          </cell>
          <cell r="AA2607">
            <v>39</v>
          </cell>
        </row>
        <row r="2608">
          <cell r="E2608" t="str">
            <v>Chinook salmon</v>
          </cell>
          <cell r="G2608">
            <v>58</v>
          </cell>
          <cell r="H2608" t="str">
            <v>AD</v>
          </cell>
          <cell r="AA2608">
            <v>39</v>
          </cell>
        </row>
        <row r="2609">
          <cell r="E2609" t="str">
            <v>Chinook salmon</v>
          </cell>
          <cell r="G2609">
            <v>66</v>
          </cell>
          <cell r="H2609" t="str">
            <v>AD</v>
          </cell>
          <cell r="AA2609">
            <v>39</v>
          </cell>
        </row>
        <row r="2610">
          <cell r="E2610" t="str">
            <v>Chinook salmon</v>
          </cell>
          <cell r="G2610">
            <v>70</v>
          </cell>
          <cell r="H2610" t="str">
            <v>AD</v>
          </cell>
          <cell r="AA2610">
            <v>39</v>
          </cell>
        </row>
        <row r="2611">
          <cell r="E2611" t="str">
            <v>Chinook salmon</v>
          </cell>
          <cell r="G2611">
            <v>50</v>
          </cell>
          <cell r="H2611" t="str">
            <v>AD</v>
          </cell>
          <cell r="AA2611">
            <v>39</v>
          </cell>
        </row>
        <row r="2612">
          <cell r="E2612" t="str">
            <v>Chinook salmon</v>
          </cell>
          <cell r="G2612">
            <v>72</v>
          </cell>
          <cell r="H2612" t="str">
            <v>AD</v>
          </cell>
          <cell r="AA2612">
            <v>39</v>
          </cell>
        </row>
        <row r="2613">
          <cell r="E2613" t="str">
            <v>Chinook salmon</v>
          </cell>
          <cell r="G2613">
            <v>44</v>
          </cell>
          <cell r="AA2613">
            <v>39</v>
          </cell>
        </row>
        <row r="2614">
          <cell r="E2614" t="str">
            <v>Chinook salmon</v>
          </cell>
          <cell r="G2614">
            <v>66</v>
          </cell>
          <cell r="H2614" t="str">
            <v>AD</v>
          </cell>
          <cell r="AA2614">
            <v>39</v>
          </cell>
        </row>
        <row r="2615">
          <cell r="E2615" t="str">
            <v>Chinook salmon</v>
          </cell>
          <cell r="G2615">
            <v>68</v>
          </cell>
          <cell r="AA2615">
            <v>39</v>
          </cell>
        </row>
        <row r="2616">
          <cell r="E2616" t="str">
            <v>Chinook salmon</v>
          </cell>
          <cell r="G2616">
            <v>67</v>
          </cell>
          <cell r="AA2616">
            <v>39</v>
          </cell>
        </row>
        <row r="2617">
          <cell r="E2617" t="str">
            <v>Chinook salmon</v>
          </cell>
          <cell r="G2617">
            <v>52</v>
          </cell>
          <cell r="AA2617">
            <v>39</v>
          </cell>
        </row>
        <row r="2618">
          <cell r="E2618" t="str">
            <v>Chinook salmon</v>
          </cell>
          <cell r="G2618">
            <v>74</v>
          </cell>
          <cell r="AA2618">
            <v>39</v>
          </cell>
        </row>
        <row r="2619">
          <cell r="E2619" t="str">
            <v>Chinook salmon</v>
          </cell>
          <cell r="G2619">
            <v>67</v>
          </cell>
          <cell r="AA2619">
            <v>39</v>
          </cell>
        </row>
        <row r="2620">
          <cell r="E2620" t="str">
            <v>Chinook salmon</v>
          </cell>
          <cell r="G2620">
            <v>64</v>
          </cell>
          <cell r="AA2620">
            <v>39</v>
          </cell>
        </row>
        <row r="2621">
          <cell r="E2621" t="str">
            <v>Chinook salmon</v>
          </cell>
          <cell r="G2621">
            <v>63</v>
          </cell>
          <cell r="AA2621">
            <v>39</v>
          </cell>
        </row>
        <row r="2622">
          <cell r="E2622" t="str">
            <v>Chinook salmon</v>
          </cell>
          <cell r="G2622">
            <v>59</v>
          </cell>
          <cell r="AA2622">
            <v>39</v>
          </cell>
        </row>
        <row r="2623">
          <cell r="E2623" t="str">
            <v>Chinook salmon</v>
          </cell>
          <cell r="G2623">
            <v>60</v>
          </cell>
          <cell r="AA2623">
            <v>39</v>
          </cell>
        </row>
        <row r="2624">
          <cell r="E2624" t="str">
            <v>Chinook salmon</v>
          </cell>
          <cell r="G2624">
            <v>75</v>
          </cell>
          <cell r="AA2624">
            <v>39</v>
          </cell>
        </row>
        <row r="2625">
          <cell r="E2625" t="str">
            <v>Chinook salmon</v>
          </cell>
          <cell r="G2625">
            <v>55</v>
          </cell>
          <cell r="AA2625">
            <v>39</v>
          </cell>
        </row>
        <row r="2626">
          <cell r="E2626" t="str">
            <v>Chinook salmon</v>
          </cell>
          <cell r="G2626">
            <v>64</v>
          </cell>
          <cell r="AA2626">
            <v>39</v>
          </cell>
        </row>
        <row r="2627">
          <cell r="E2627" t="str">
            <v>Chinook salmon</v>
          </cell>
          <cell r="G2627">
            <v>49</v>
          </cell>
          <cell r="AA2627">
            <v>39</v>
          </cell>
        </row>
        <row r="2628">
          <cell r="E2628" t="str">
            <v>Chinook salmon</v>
          </cell>
          <cell r="G2628">
            <v>61</v>
          </cell>
          <cell r="AA2628">
            <v>39</v>
          </cell>
        </row>
        <row r="2629">
          <cell r="E2629" t="str">
            <v>Chinook salmon</v>
          </cell>
          <cell r="G2629">
            <v>57</v>
          </cell>
          <cell r="AA2629">
            <v>39</v>
          </cell>
        </row>
        <row r="2630">
          <cell r="E2630" t="str">
            <v>Chinook salmon</v>
          </cell>
          <cell r="G2630">
            <v>64</v>
          </cell>
          <cell r="AA2630">
            <v>39</v>
          </cell>
        </row>
        <row r="2631">
          <cell r="E2631" t="str">
            <v>Chinook salmon</v>
          </cell>
          <cell r="G2631">
            <v>52</v>
          </cell>
          <cell r="AA2631">
            <v>39</v>
          </cell>
        </row>
        <row r="2632">
          <cell r="E2632" t="str">
            <v>Chinook salmon</v>
          </cell>
          <cell r="G2632">
            <v>52</v>
          </cell>
          <cell r="AA2632">
            <v>39</v>
          </cell>
        </row>
        <row r="2633">
          <cell r="E2633" t="str">
            <v>Chinook salmon</v>
          </cell>
          <cell r="G2633">
            <v>55</v>
          </cell>
          <cell r="AA2633">
            <v>39</v>
          </cell>
        </row>
        <row r="2634">
          <cell r="E2634" t="str">
            <v>Chinook salmon</v>
          </cell>
          <cell r="G2634">
            <v>69</v>
          </cell>
          <cell r="AA2634">
            <v>39</v>
          </cell>
        </row>
        <row r="2635">
          <cell r="E2635" t="str">
            <v>Chinook salmon</v>
          </cell>
          <cell r="G2635">
            <v>56</v>
          </cell>
          <cell r="AA2635">
            <v>39</v>
          </cell>
        </row>
        <row r="2636">
          <cell r="E2636" t="str">
            <v>Chinook salmon</v>
          </cell>
          <cell r="G2636">
            <v>50</v>
          </cell>
          <cell r="AA2636">
            <v>39</v>
          </cell>
        </row>
        <row r="2637">
          <cell r="E2637" t="str">
            <v>Chinook salmon</v>
          </cell>
          <cell r="G2637">
            <v>48</v>
          </cell>
          <cell r="AA2637">
            <v>39</v>
          </cell>
        </row>
        <row r="2638">
          <cell r="E2638" t="str">
            <v>Chinook salmon</v>
          </cell>
          <cell r="G2638">
            <v>51</v>
          </cell>
          <cell r="AA2638">
            <v>39</v>
          </cell>
        </row>
        <row r="2639">
          <cell r="E2639" t="str">
            <v>Chinook salmon</v>
          </cell>
          <cell r="G2639">
            <v>53</v>
          </cell>
          <cell r="AA2639">
            <v>39</v>
          </cell>
        </row>
        <row r="2640">
          <cell r="E2640" t="str">
            <v>Chinook salmon</v>
          </cell>
          <cell r="G2640">
            <v>46</v>
          </cell>
          <cell r="AA2640">
            <v>39</v>
          </cell>
        </row>
        <row r="2641">
          <cell r="E2641" t="str">
            <v>Chinook salmon</v>
          </cell>
          <cell r="G2641">
            <v>68</v>
          </cell>
          <cell r="AA2641">
            <v>39</v>
          </cell>
        </row>
        <row r="2642">
          <cell r="E2642" t="str">
            <v>Chinook salmon</v>
          </cell>
          <cell r="G2642">
            <v>46</v>
          </cell>
          <cell r="AA2642">
            <v>39</v>
          </cell>
        </row>
        <row r="2643">
          <cell r="E2643" t="str">
            <v>Chinook salmon</v>
          </cell>
          <cell r="G2643">
            <v>59</v>
          </cell>
          <cell r="AA2643">
            <v>39</v>
          </cell>
        </row>
        <row r="2644">
          <cell r="E2644" t="str">
            <v>Chinook salmon</v>
          </cell>
          <cell r="G2644">
            <v>53</v>
          </cell>
          <cell r="AA2644">
            <v>39</v>
          </cell>
        </row>
        <row r="2645">
          <cell r="E2645" t="str">
            <v>Chinook salmon</v>
          </cell>
          <cell r="G2645">
            <v>47</v>
          </cell>
          <cell r="AA2645">
            <v>39</v>
          </cell>
        </row>
        <row r="2646">
          <cell r="E2646" t="str">
            <v>Chinook salmon</v>
          </cell>
          <cell r="G2646">
            <v>62</v>
          </cell>
          <cell r="AA2646">
            <v>39</v>
          </cell>
        </row>
        <row r="2647">
          <cell r="E2647" t="str">
            <v>Chinook salmon</v>
          </cell>
          <cell r="G2647">
            <v>45</v>
          </cell>
          <cell r="AA2647">
            <v>39</v>
          </cell>
        </row>
        <row r="2648">
          <cell r="E2648" t="str">
            <v>Chinook salmon</v>
          </cell>
          <cell r="G2648">
            <v>62</v>
          </cell>
          <cell r="AA2648">
            <v>39</v>
          </cell>
        </row>
        <row r="2649">
          <cell r="E2649" t="str">
            <v>Chinook salmon</v>
          </cell>
          <cell r="G2649">
            <v>68</v>
          </cell>
          <cell r="AA2649">
            <v>39</v>
          </cell>
        </row>
        <row r="2650">
          <cell r="E2650" t="str">
            <v>Chinook salmon</v>
          </cell>
          <cell r="G2650">
            <v>64</v>
          </cell>
          <cell r="AA2650">
            <v>39</v>
          </cell>
        </row>
        <row r="2651">
          <cell r="E2651" t="str">
            <v>Chinook salmon</v>
          </cell>
          <cell r="G2651">
            <v>65</v>
          </cell>
          <cell r="AA2651">
            <v>39</v>
          </cell>
        </row>
        <row r="2652">
          <cell r="E2652" t="str">
            <v>Chinook salmon</v>
          </cell>
          <cell r="G2652">
            <v>40</v>
          </cell>
          <cell r="AA2652">
            <v>39</v>
          </cell>
        </row>
        <row r="2653">
          <cell r="E2653" t="str">
            <v>Chinook salmon</v>
          </cell>
          <cell r="G2653">
            <v>64</v>
          </cell>
          <cell r="AA2653">
            <v>39</v>
          </cell>
        </row>
        <row r="2654">
          <cell r="E2654" t="str">
            <v>Chinook salmon</v>
          </cell>
          <cell r="G2654">
            <v>71</v>
          </cell>
          <cell r="AA2654">
            <v>39</v>
          </cell>
        </row>
        <row r="2655">
          <cell r="E2655" t="str">
            <v>Chinook salmon</v>
          </cell>
          <cell r="G2655">
            <v>45</v>
          </cell>
          <cell r="AA2655">
            <v>39</v>
          </cell>
        </row>
        <row r="2656">
          <cell r="E2656" t="str">
            <v>Chinook salmon</v>
          </cell>
          <cell r="G2656">
            <v>60</v>
          </cell>
          <cell r="AA2656">
            <v>39</v>
          </cell>
        </row>
        <row r="2657">
          <cell r="E2657" t="str">
            <v>Chinook salmon</v>
          </cell>
          <cell r="G2657">
            <v>72</v>
          </cell>
          <cell r="AA2657">
            <v>39</v>
          </cell>
        </row>
        <row r="2658">
          <cell r="E2658" t="str">
            <v>Chinook salmon</v>
          </cell>
          <cell r="G2658">
            <v>58</v>
          </cell>
          <cell r="AA2658">
            <v>39</v>
          </cell>
        </row>
        <row r="2659">
          <cell r="E2659" t="str">
            <v>Chinook salmon</v>
          </cell>
          <cell r="G2659">
            <v>59</v>
          </cell>
          <cell r="AA2659">
            <v>39</v>
          </cell>
        </row>
        <row r="2660">
          <cell r="E2660" t="str">
            <v>Chinook salmon</v>
          </cell>
          <cell r="G2660">
            <v>68</v>
          </cell>
          <cell r="AA2660">
            <v>39</v>
          </cell>
        </row>
        <row r="2661">
          <cell r="E2661" t="str">
            <v>Chinook salmon</v>
          </cell>
          <cell r="G2661">
            <v>67</v>
          </cell>
          <cell r="AA2661">
            <v>39</v>
          </cell>
        </row>
        <row r="2662">
          <cell r="E2662" t="str">
            <v>Chinook salmon</v>
          </cell>
          <cell r="G2662">
            <v>51</v>
          </cell>
          <cell r="AA2662">
            <v>39</v>
          </cell>
        </row>
        <row r="2663">
          <cell r="E2663" t="str">
            <v>Chinook salmon</v>
          </cell>
          <cell r="G2663">
            <v>60</v>
          </cell>
          <cell r="AA2663">
            <v>39</v>
          </cell>
        </row>
        <row r="2664">
          <cell r="E2664" t="str">
            <v>Chinook salmon</v>
          </cell>
          <cell r="G2664">
            <v>62</v>
          </cell>
          <cell r="AA2664">
            <v>39</v>
          </cell>
        </row>
        <row r="2665">
          <cell r="E2665" t="str">
            <v>Chinook salmon</v>
          </cell>
          <cell r="G2665">
            <v>69</v>
          </cell>
          <cell r="AA2665">
            <v>39</v>
          </cell>
        </row>
        <row r="2666">
          <cell r="E2666" t="str">
            <v>Chinook salmon</v>
          </cell>
          <cell r="G2666">
            <v>69</v>
          </cell>
          <cell r="AA2666">
            <v>39</v>
          </cell>
        </row>
        <row r="2667">
          <cell r="E2667" t="str">
            <v>Chinook salmon</v>
          </cell>
          <cell r="G2667">
            <v>66</v>
          </cell>
          <cell r="AA2667">
            <v>39</v>
          </cell>
        </row>
        <row r="2668">
          <cell r="E2668" t="str">
            <v>Chinook salmon</v>
          </cell>
          <cell r="G2668">
            <v>60</v>
          </cell>
          <cell r="AA2668">
            <v>39</v>
          </cell>
        </row>
        <row r="2669">
          <cell r="E2669" t="str">
            <v>Chinook salmon</v>
          </cell>
          <cell r="G2669">
            <v>73</v>
          </cell>
          <cell r="AA2669">
            <v>39</v>
          </cell>
        </row>
        <row r="2670">
          <cell r="E2670" t="str">
            <v>Chinook salmon</v>
          </cell>
          <cell r="G2670">
            <v>53</v>
          </cell>
          <cell r="AA2670">
            <v>39</v>
          </cell>
        </row>
        <row r="2671">
          <cell r="E2671" t="str">
            <v>Chinook salmon</v>
          </cell>
          <cell r="G2671">
            <v>63</v>
          </cell>
          <cell r="AA2671">
            <v>39</v>
          </cell>
        </row>
        <row r="2672">
          <cell r="E2672" t="str">
            <v>Chinook salmon</v>
          </cell>
          <cell r="G2672">
            <v>48</v>
          </cell>
          <cell r="AA2672">
            <v>39</v>
          </cell>
        </row>
        <row r="2673">
          <cell r="E2673" t="str">
            <v>Chinook salmon</v>
          </cell>
          <cell r="G2673">
            <v>51</v>
          </cell>
          <cell r="AA2673">
            <v>39</v>
          </cell>
        </row>
        <row r="2674">
          <cell r="E2674" t="str">
            <v>Chinook salmon</v>
          </cell>
          <cell r="G2674">
            <v>62</v>
          </cell>
          <cell r="AA2674">
            <v>39</v>
          </cell>
        </row>
        <row r="2675">
          <cell r="E2675" t="str">
            <v>Chinook salmon</v>
          </cell>
          <cell r="G2675">
            <v>46</v>
          </cell>
          <cell r="AA2675">
            <v>39</v>
          </cell>
        </row>
        <row r="2676">
          <cell r="E2676" t="str">
            <v>Chinook salmon</v>
          </cell>
          <cell r="G2676">
            <v>74</v>
          </cell>
          <cell r="H2676" t="str">
            <v>AD</v>
          </cell>
          <cell r="AA2676">
            <v>39</v>
          </cell>
        </row>
        <row r="2677">
          <cell r="E2677" t="str">
            <v>Chinook salmon</v>
          </cell>
          <cell r="G2677">
            <v>80</v>
          </cell>
          <cell r="H2677" t="str">
            <v>AD</v>
          </cell>
          <cell r="AA2677">
            <v>39</v>
          </cell>
        </row>
        <row r="2678">
          <cell r="E2678" t="str">
            <v>Chinook salmon</v>
          </cell>
          <cell r="G2678">
            <v>60</v>
          </cell>
          <cell r="H2678" t="str">
            <v>AD</v>
          </cell>
          <cell r="AA2678">
            <v>39</v>
          </cell>
        </row>
        <row r="2679">
          <cell r="E2679" t="str">
            <v>Chinook salmon</v>
          </cell>
          <cell r="G2679">
            <v>60</v>
          </cell>
          <cell r="H2679" t="str">
            <v>AD</v>
          </cell>
          <cell r="AA2679">
            <v>39</v>
          </cell>
        </row>
        <row r="2680">
          <cell r="E2680" t="str">
            <v>Chinook salmon</v>
          </cell>
          <cell r="G2680">
            <v>52</v>
          </cell>
          <cell r="AA2680">
            <v>39</v>
          </cell>
        </row>
        <row r="2681">
          <cell r="E2681" t="str">
            <v>Chinook salmon</v>
          </cell>
          <cell r="G2681">
            <v>52</v>
          </cell>
          <cell r="H2681" t="str">
            <v>AD</v>
          </cell>
          <cell r="AA2681">
            <v>39</v>
          </cell>
        </row>
        <row r="2682">
          <cell r="E2682" t="str">
            <v>Chinook salmon</v>
          </cell>
          <cell r="G2682">
            <v>63</v>
          </cell>
          <cell r="H2682" t="str">
            <v>AD</v>
          </cell>
          <cell r="AA2682">
            <v>39</v>
          </cell>
        </row>
        <row r="2683">
          <cell r="E2683" t="str">
            <v>Chinook salmon</v>
          </cell>
          <cell r="G2683">
            <v>54</v>
          </cell>
          <cell r="H2683" t="str">
            <v>AD</v>
          </cell>
          <cell r="AA2683">
            <v>39</v>
          </cell>
        </row>
        <row r="2684">
          <cell r="E2684" t="str">
            <v>Chinook salmon</v>
          </cell>
          <cell r="G2684">
            <v>46</v>
          </cell>
          <cell r="H2684" t="str">
            <v>AD</v>
          </cell>
          <cell r="AA2684">
            <v>39</v>
          </cell>
        </row>
        <row r="2685">
          <cell r="E2685" t="str">
            <v>Chinook salmon</v>
          </cell>
          <cell r="G2685">
            <v>56</v>
          </cell>
          <cell r="H2685" t="str">
            <v>AD</v>
          </cell>
          <cell r="AA2685">
            <v>39</v>
          </cell>
        </row>
        <row r="2686">
          <cell r="E2686" t="str">
            <v>Chinook salmon</v>
          </cell>
          <cell r="G2686">
            <v>74</v>
          </cell>
          <cell r="H2686" t="str">
            <v>AD</v>
          </cell>
          <cell r="AA2686">
            <v>39</v>
          </cell>
        </row>
        <row r="2687">
          <cell r="E2687" t="str">
            <v>Chinook salmon</v>
          </cell>
          <cell r="G2687">
            <v>63</v>
          </cell>
          <cell r="H2687" t="str">
            <v>AD</v>
          </cell>
          <cell r="AA2687">
            <v>39</v>
          </cell>
        </row>
        <row r="2688">
          <cell r="E2688" t="str">
            <v>Chinook salmon</v>
          </cell>
          <cell r="G2688">
            <v>65</v>
          </cell>
          <cell r="H2688" t="str">
            <v>AD</v>
          </cell>
          <cell r="AA2688">
            <v>39</v>
          </cell>
        </row>
        <row r="2689">
          <cell r="E2689" t="str">
            <v>Chinook salmon</v>
          </cell>
          <cell r="G2689">
            <v>57</v>
          </cell>
          <cell r="H2689" t="str">
            <v>AD</v>
          </cell>
          <cell r="AA2689">
            <v>39</v>
          </cell>
        </row>
        <row r="2690">
          <cell r="E2690" t="str">
            <v>Chinook salmon</v>
          </cell>
          <cell r="G2690">
            <v>53</v>
          </cell>
          <cell r="AA2690">
            <v>39</v>
          </cell>
        </row>
        <row r="2691">
          <cell r="E2691" t="str">
            <v>Chinook salmon</v>
          </cell>
          <cell r="G2691">
            <v>67</v>
          </cell>
          <cell r="AA2691">
            <v>39</v>
          </cell>
        </row>
        <row r="2692">
          <cell r="E2692" t="str">
            <v>Chinook salmon</v>
          </cell>
          <cell r="G2692">
            <v>63</v>
          </cell>
          <cell r="AA2692">
            <v>39</v>
          </cell>
        </row>
        <row r="2693">
          <cell r="E2693" t="str">
            <v>Chinook salmon</v>
          </cell>
          <cell r="G2693">
            <v>50</v>
          </cell>
          <cell r="AA2693">
            <v>39</v>
          </cell>
        </row>
        <row r="2694">
          <cell r="E2694" t="str">
            <v>Chinook salmon</v>
          </cell>
          <cell r="G2694">
            <v>49</v>
          </cell>
          <cell r="AA2694">
            <v>39</v>
          </cell>
        </row>
        <row r="2695">
          <cell r="E2695" t="str">
            <v>Chinook salmon</v>
          </cell>
          <cell r="G2695">
            <v>64</v>
          </cell>
          <cell r="AA2695">
            <v>39</v>
          </cell>
        </row>
        <row r="2696">
          <cell r="E2696" t="str">
            <v>Chinook salmon</v>
          </cell>
          <cell r="G2696">
            <v>60</v>
          </cell>
          <cell r="AA2696">
            <v>39</v>
          </cell>
        </row>
        <row r="2697">
          <cell r="E2697" t="str">
            <v>Chinook salmon</v>
          </cell>
          <cell r="G2697">
            <v>64</v>
          </cell>
          <cell r="AA2697">
            <v>39</v>
          </cell>
        </row>
        <row r="2698">
          <cell r="E2698" t="str">
            <v>Chinook salmon</v>
          </cell>
          <cell r="G2698">
            <v>55</v>
          </cell>
          <cell r="AA2698">
            <v>39</v>
          </cell>
        </row>
        <row r="2699">
          <cell r="E2699" t="str">
            <v>Chinook salmon</v>
          </cell>
          <cell r="G2699">
            <v>62</v>
          </cell>
          <cell r="AA2699">
            <v>39</v>
          </cell>
        </row>
        <row r="2700">
          <cell r="E2700" t="str">
            <v>Chinook salmon</v>
          </cell>
          <cell r="G2700">
            <v>68</v>
          </cell>
          <cell r="AA2700">
            <v>39</v>
          </cell>
        </row>
        <row r="2701">
          <cell r="E2701" t="str">
            <v>Chinook salmon</v>
          </cell>
          <cell r="G2701">
            <v>53</v>
          </cell>
          <cell r="AA2701">
            <v>39</v>
          </cell>
        </row>
        <row r="2702">
          <cell r="E2702" t="str">
            <v>Chinook salmon</v>
          </cell>
          <cell r="G2702">
            <v>50</v>
          </cell>
          <cell r="AA2702">
            <v>39</v>
          </cell>
        </row>
        <row r="2703">
          <cell r="E2703" t="str">
            <v>Chinook salmon</v>
          </cell>
          <cell r="G2703">
            <v>55</v>
          </cell>
          <cell r="AA2703">
            <v>39</v>
          </cell>
        </row>
        <row r="2704">
          <cell r="E2704" t="str">
            <v>Chinook salmon</v>
          </cell>
          <cell r="G2704">
            <v>48</v>
          </cell>
          <cell r="AA2704">
            <v>39</v>
          </cell>
        </row>
        <row r="2705">
          <cell r="E2705" t="str">
            <v>Chinook salmon</v>
          </cell>
          <cell r="G2705">
            <v>49</v>
          </cell>
          <cell r="AA2705">
            <v>39</v>
          </cell>
        </row>
        <row r="2706">
          <cell r="E2706" t="str">
            <v>Chinook salmon</v>
          </cell>
          <cell r="G2706">
            <v>72</v>
          </cell>
          <cell r="AA2706">
            <v>39</v>
          </cell>
        </row>
        <row r="2707">
          <cell r="E2707" t="str">
            <v>Chinook salmon</v>
          </cell>
          <cell r="G2707">
            <v>62</v>
          </cell>
          <cell r="AA2707">
            <v>39</v>
          </cell>
        </row>
        <row r="2708">
          <cell r="E2708" t="str">
            <v>Chinook salmon</v>
          </cell>
          <cell r="G2708">
            <v>70</v>
          </cell>
          <cell r="AA2708">
            <v>39</v>
          </cell>
        </row>
        <row r="2709">
          <cell r="E2709" t="str">
            <v>Chinook salmon</v>
          </cell>
          <cell r="G2709">
            <v>65</v>
          </cell>
          <cell r="AA2709">
            <v>39</v>
          </cell>
        </row>
        <row r="2710">
          <cell r="E2710" t="str">
            <v>Chinook salmon</v>
          </cell>
          <cell r="G2710">
            <v>44</v>
          </cell>
          <cell r="AA2710">
            <v>39</v>
          </cell>
        </row>
        <row r="2711">
          <cell r="E2711" t="str">
            <v>Chinook salmon</v>
          </cell>
          <cell r="G2711">
            <v>62</v>
          </cell>
          <cell r="AA2711">
            <v>39</v>
          </cell>
        </row>
        <row r="2712">
          <cell r="E2712" t="str">
            <v>Chinook salmon</v>
          </cell>
          <cell r="G2712">
            <v>76</v>
          </cell>
          <cell r="AA2712">
            <v>39</v>
          </cell>
        </row>
        <row r="2713">
          <cell r="E2713" t="str">
            <v>Chinook salmon</v>
          </cell>
          <cell r="G2713">
            <v>64</v>
          </cell>
          <cell r="AA2713">
            <v>39</v>
          </cell>
        </row>
        <row r="2714">
          <cell r="E2714" t="str">
            <v>Chinook salmon</v>
          </cell>
          <cell r="G2714">
            <v>73</v>
          </cell>
          <cell r="AA2714">
            <v>39</v>
          </cell>
        </row>
        <row r="2715">
          <cell r="E2715" t="str">
            <v>Chinook salmon</v>
          </cell>
          <cell r="G2715">
            <v>74</v>
          </cell>
          <cell r="AA2715">
            <v>39</v>
          </cell>
        </row>
        <row r="2716">
          <cell r="E2716" t="str">
            <v>Chinook salmon</v>
          </cell>
          <cell r="G2716">
            <v>69</v>
          </cell>
          <cell r="AA2716">
            <v>39</v>
          </cell>
        </row>
        <row r="2717">
          <cell r="E2717" t="str">
            <v>Chinook salmon</v>
          </cell>
          <cell r="G2717">
            <v>65</v>
          </cell>
          <cell r="AA2717">
            <v>39</v>
          </cell>
        </row>
        <row r="2718">
          <cell r="E2718" t="str">
            <v>Chinook salmon</v>
          </cell>
          <cell r="G2718">
            <v>70</v>
          </cell>
          <cell r="AA2718">
            <v>39</v>
          </cell>
        </row>
        <row r="2719">
          <cell r="E2719" t="str">
            <v>Chinook salmon</v>
          </cell>
          <cell r="G2719">
            <v>65</v>
          </cell>
          <cell r="AA2719">
            <v>39</v>
          </cell>
        </row>
        <row r="2720">
          <cell r="E2720" t="str">
            <v>Chinook salmon</v>
          </cell>
          <cell r="G2720">
            <v>63</v>
          </cell>
          <cell r="AA2720">
            <v>39</v>
          </cell>
        </row>
        <row r="2721">
          <cell r="E2721" t="str">
            <v>Chinook salmon</v>
          </cell>
          <cell r="G2721">
            <v>69</v>
          </cell>
          <cell r="AA2721">
            <v>39</v>
          </cell>
        </row>
        <row r="2722">
          <cell r="E2722" t="str">
            <v>Chinook salmon</v>
          </cell>
          <cell r="G2722">
            <v>67</v>
          </cell>
          <cell r="AA2722">
            <v>39</v>
          </cell>
        </row>
        <row r="2723">
          <cell r="E2723" t="str">
            <v>Chinook salmon</v>
          </cell>
          <cell r="G2723">
            <v>64</v>
          </cell>
          <cell r="AA2723">
            <v>39</v>
          </cell>
        </row>
        <row r="2724">
          <cell r="E2724" t="str">
            <v>Chinook salmon</v>
          </cell>
          <cell r="G2724">
            <v>65</v>
          </cell>
          <cell r="AA2724">
            <v>39</v>
          </cell>
        </row>
        <row r="2725">
          <cell r="E2725" t="str">
            <v>Chinook salmon</v>
          </cell>
          <cell r="G2725">
            <v>60</v>
          </cell>
          <cell r="AA2725">
            <v>39</v>
          </cell>
        </row>
        <row r="2726">
          <cell r="E2726" t="str">
            <v>Chinook salmon</v>
          </cell>
          <cell r="G2726">
            <v>47</v>
          </cell>
          <cell r="AA2726">
            <v>39</v>
          </cell>
        </row>
        <row r="2727">
          <cell r="E2727" t="str">
            <v>Chinook salmon</v>
          </cell>
          <cell r="G2727">
            <v>50</v>
          </cell>
          <cell r="AA2727">
            <v>39</v>
          </cell>
        </row>
        <row r="2728">
          <cell r="E2728" t="str">
            <v>Chinook salmon</v>
          </cell>
          <cell r="G2728">
            <v>47</v>
          </cell>
          <cell r="AA2728">
            <v>39</v>
          </cell>
        </row>
        <row r="2729">
          <cell r="E2729" t="str">
            <v>Chinook salmon</v>
          </cell>
          <cell r="G2729">
            <v>64</v>
          </cell>
          <cell r="AA2729">
            <v>39</v>
          </cell>
        </row>
        <row r="2730">
          <cell r="E2730" t="str">
            <v>Chinook salmon</v>
          </cell>
          <cell r="G2730">
            <v>60</v>
          </cell>
          <cell r="AA2730">
            <v>39</v>
          </cell>
        </row>
        <row r="2731">
          <cell r="E2731" t="str">
            <v>Chinook salmon</v>
          </cell>
          <cell r="G2731">
            <v>65</v>
          </cell>
          <cell r="AA2731">
            <v>39</v>
          </cell>
        </row>
        <row r="2732">
          <cell r="E2732" t="str">
            <v>Chinook salmon</v>
          </cell>
          <cell r="G2732">
            <v>76</v>
          </cell>
          <cell r="AA2732">
            <v>39</v>
          </cell>
        </row>
        <row r="2733">
          <cell r="E2733" t="str">
            <v>Chinook salmon</v>
          </cell>
          <cell r="G2733">
            <v>67</v>
          </cell>
          <cell r="H2733" t="str">
            <v>AD</v>
          </cell>
          <cell r="AA2733">
            <v>39</v>
          </cell>
        </row>
        <row r="2734">
          <cell r="E2734" t="str">
            <v>Chinook salmon</v>
          </cell>
          <cell r="G2734">
            <v>85</v>
          </cell>
          <cell r="AA2734">
            <v>39</v>
          </cell>
        </row>
        <row r="2735">
          <cell r="E2735" t="str">
            <v>Chinook salmon</v>
          </cell>
          <cell r="G2735">
            <v>70</v>
          </cell>
          <cell r="AA2735">
            <v>39</v>
          </cell>
        </row>
        <row r="2736">
          <cell r="E2736" t="str">
            <v>Chinook salmon</v>
          </cell>
          <cell r="G2736">
            <v>63</v>
          </cell>
          <cell r="AA2736">
            <v>39</v>
          </cell>
        </row>
        <row r="2737">
          <cell r="E2737" t="str">
            <v>Chinook salmon</v>
          </cell>
          <cell r="G2737">
            <v>46</v>
          </cell>
          <cell r="AA2737">
            <v>39</v>
          </cell>
        </row>
        <row r="2738">
          <cell r="E2738" t="str">
            <v>Chinook salmon</v>
          </cell>
          <cell r="G2738">
            <v>54</v>
          </cell>
          <cell r="AA2738">
            <v>39</v>
          </cell>
        </row>
        <row r="2739">
          <cell r="E2739" t="str">
            <v>Chinook salmon</v>
          </cell>
          <cell r="G2739">
            <v>62</v>
          </cell>
          <cell r="AA2739">
            <v>39</v>
          </cell>
        </row>
        <row r="2740">
          <cell r="E2740" t="str">
            <v>Chinook salmon</v>
          </cell>
          <cell r="G2740">
            <v>52</v>
          </cell>
          <cell r="AA2740">
            <v>39</v>
          </cell>
        </row>
        <row r="2741">
          <cell r="E2741" t="str">
            <v>Chinook salmon</v>
          </cell>
          <cell r="G2741">
            <v>53</v>
          </cell>
          <cell r="AA2741">
            <v>39</v>
          </cell>
        </row>
        <row r="2742">
          <cell r="E2742" t="str">
            <v>Chinook salmon</v>
          </cell>
          <cell r="G2742">
            <v>60</v>
          </cell>
          <cell r="AA2742">
            <v>39</v>
          </cell>
        </row>
        <row r="2743">
          <cell r="E2743" t="str">
            <v>Chinook salmon</v>
          </cell>
          <cell r="G2743">
            <v>70</v>
          </cell>
          <cell r="AA2743">
            <v>39</v>
          </cell>
        </row>
        <row r="2744">
          <cell r="E2744" t="str">
            <v>Chinook salmon</v>
          </cell>
          <cell r="G2744">
            <v>49</v>
          </cell>
          <cell r="AA2744">
            <v>39</v>
          </cell>
        </row>
        <row r="2745">
          <cell r="E2745" t="str">
            <v>Chinook salmon</v>
          </cell>
          <cell r="G2745">
            <v>48</v>
          </cell>
          <cell r="AA2745">
            <v>39</v>
          </cell>
        </row>
        <row r="2746">
          <cell r="E2746" t="str">
            <v>Chinook salmon</v>
          </cell>
          <cell r="G2746">
            <v>46</v>
          </cell>
          <cell r="AA2746">
            <v>39</v>
          </cell>
        </row>
        <row r="2747">
          <cell r="E2747" t="str">
            <v>Chinook salmon</v>
          </cell>
          <cell r="G2747">
            <v>45</v>
          </cell>
          <cell r="AA2747">
            <v>39</v>
          </cell>
        </row>
        <row r="2748">
          <cell r="E2748" t="str">
            <v>Chinook salmon</v>
          </cell>
          <cell r="G2748">
            <v>76</v>
          </cell>
          <cell r="AA2748">
            <v>39</v>
          </cell>
        </row>
        <row r="2749">
          <cell r="E2749" t="str">
            <v>Chinook salmon</v>
          </cell>
          <cell r="G2749">
            <v>65</v>
          </cell>
          <cell r="AA2749">
            <v>39</v>
          </cell>
        </row>
        <row r="2750">
          <cell r="E2750" t="str">
            <v>Chinook salmon</v>
          </cell>
          <cell r="G2750">
            <v>50</v>
          </cell>
          <cell r="AA2750">
            <v>39</v>
          </cell>
        </row>
        <row r="2751">
          <cell r="E2751" t="str">
            <v>Chinook salmon</v>
          </cell>
          <cell r="G2751">
            <v>56</v>
          </cell>
          <cell r="H2751" t="str">
            <v>AD</v>
          </cell>
          <cell r="AA2751">
            <v>39</v>
          </cell>
        </row>
        <row r="2752">
          <cell r="E2752" t="str">
            <v>Chinook salmon</v>
          </cell>
          <cell r="G2752">
            <v>56</v>
          </cell>
          <cell r="H2752" t="str">
            <v>AD</v>
          </cell>
          <cell r="AA2752">
            <v>39</v>
          </cell>
        </row>
        <row r="2753">
          <cell r="E2753" t="str">
            <v>Chinook salmon</v>
          </cell>
          <cell r="G2753">
            <v>57</v>
          </cell>
          <cell r="H2753" t="str">
            <v>AD</v>
          </cell>
          <cell r="AA2753">
            <v>39</v>
          </cell>
        </row>
        <row r="2754">
          <cell r="E2754" t="str">
            <v>Chinook salmon</v>
          </cell>
          <cell r="G2754">
            <v>70</v>
          </cell>
          <cell r="H2754" t="str">
            <v>AD</v>
          </cell>
          <cell r="AA2754">
            <v>39</v>
          </cell>
        </row>
        <row r="2755">
          <cell r="E2755" t="str">
            <v>Chinook salmon</v>
          </cell>
          <cell r="G2755">
            <v>61</v>
          </cell>
          <cell r="H2755" t="str">
            <v>AD</v>
          </cell>
          <cell r="AA2755">
            <v>39</v>
          </cell>
        </row>
        <row r="2756">
          <cell r="E2756" t="str">
            <v>Chinook salmon</v>
          </cell>
          <cell r="G2756">
            <v>63</v>
          </cell>
          <cell r="H2756" t="str">
            <v>AD</v>
          </cell>
          <cell r="AA2756">
            <v>39</v>
          </cell>
        </row>
        <row r="2757">
          <cell r="E2757" t="str">
            <v>Chinook salmon</v>
          </cell>
          <cell r="G2757">
            <v>58</v>
          </cell>
          <cell r="H2757" t="str">
            <v>AD</v>
          </cell>
          <cell r="AA2757">
            <v>39</v>
          </cell>
        </row>
        <row r="2758">
          <cell r="E2758" t="str">
            <v>Chinook salmon</v>
          </cell>
          <cell r="G2758">
            <v>74</v>
          </cell>
          <cell r="H2758" t="str">
            <v>AD</v>
          </cell>
          <cell r="AA2758">
            <v>39</v>
          </cell>
        </row>
        <row r="2759">
          <cell r="E2759" t="str">
            <v>Chinook salmon</v>
          </cell>
          <cell r="G2759">
            <v>44</v>
          </cell>
          <cell r="H2759" t="str">
            <v>AD</v>
          </cell>
          <cell r="AA2759">
            <v>39</v>
          </cell>
        </row>
        <row r="2760">
          <cell r="E2760" t="str">
            <v>Chinook salmon</v>
          </cell>
          <cell r="G2760">
            <v>66</v>
          </cell>
          <cell r="H2760" t="str">
            <v>AD</v>
          </cell>
          <cell r="AA2760">
            <v>39</v>
          </cell>
        </row>
        <row r="2761">
          <cell r="E2761" t="str">
            <v>Chinook salmon</v>
          </cell>
          <cell r="G2761">
            <v>51</v>
          </cell>
          <cell r="H2761" t="str">
            <v>AD</v>
          </cell>
          <cell r="AA2761">
            <v>39</v>
          </cell>
        </row>
        <row r="2762">
          <cell r="E2762" t="str">
            <v>Chinook salmon</v>
          </cell>
          <cell r="G2762">
            <v>53</v>
          </cell>
          <cell r="AA2762">
            <v>39</v>
          </cell>
        </row>
        <row r="2763">
          <cell r="E2763" t="str">
            <v>Chinook salmon</v>
          </cell>
          <cell r="G2763">
            <v>66</v>
          </cell>
          <cell r="H2763" t="str">
            <v>AD</v>
          </cell>
          <cell r="AA2763">
            <v>39</v>
          </cell>
        </row>
        <row r="2764">
          <cell r="E2764" t="str">
            <v>Chinook salmon</v>
          </cell>
          <cell r="G2764">
            <v>65</v>
          </cell>
          <cell r="H2764" t="str">
            <v>AD</v>
          </cell>
          <cell r="AA2764">
            <v>39</v>
          </cell>
        </row>
        <row r="2765">
          <cell r="E2765" t="str">
            <v>Chinook salmon</v>
          </cell>
          <cell r="G2765">
            <v>63</v>
          </cell>
          <cell r="H2765" t="str">
            <v>AD</v>
          </cell>
          <cell r="AA2765">
            <v>39</v>
          </cell>
        </row>
        <row r="2766">
          <cell r="E2766" t="str">
            <v>Chinook salmon</v>
          </cell>
          <cell r="G2766">
            <v>69</v>
          </cell>
          <cell r="H2766" t="str">
            <v>AD</v>
          </cell>
          <cell r="AA2766">
            <v>39</v>
          </cell>
        </row>
        <row r="2767">
          <cell r="E2767" t="str">
            <v>Chinook salmon</v>
          </cell>
          <cell r="G2767">
            <v>62</v>
          </cell>
          <cell r="H2767" t="str">
            <v>AD</v>
          </cell>
          <cell r="AA2767">
            <v>39</v>
          </cell>
        </row>
        <row r="2768">
          <cell r="E2768" t="str">
            <v>Chinook salmon</v>
          </cell>
          <cell r="G2768">
            <v>75</v>
          </cell>
          <cell r="AA2768">
            <v>39</v>
          </cell>
        </row>
        <row r="2769">
          <cell r="E2769" t="str">
            <v>Chinook salmon</v>
          </cell>
          <cell r="G2769">
            <v>61</v>
          </cell>
          <cell r="AA2769">
            <v>39</v>
          </cell>
        </row>
        <row r="2770">
          <cell r="E2770" t="str">
            <v>Chinook salmon</v>
          </cell>
          <cell r="G2770">
            <v>69</v>
          </cell>
          <cell r="AA2770">
            <v>39</v>
          </cell>
        </row>
        <row r="2771">
          <cell r="E2771" t="str">
            <v>Chinook salmon</v>
          </cell>
          <cell r="G2771">
            <v>55</v>
          </cell>
          <cell r="AA2771">
            <v>39</v>
          </cell>
        </row>
        <row r="2772">
          <cell r="E2772" t="str">
            <v>Chinook salmon</v>
          </cell>
          <cell r="G2772">
            <v>62</v>
          </cell>
          <cell r="AA2772">
            <v>39</v>
          </cell>
        </row>
        <row r="2773">
          <cell r="E2773" t="str">
            <v>Chinook salmon</v>
          </cell>
          <cell r="G2773">
            <v>66</v>
          </cell>
          <cell r="AA2773">
            <v>39</v>
          </cell>
        </row>
        <row r="2774">
          <cell r="E2774" t="str">
            <v>Chinook salmon</v>
          </cell>
          <cell r="G2774">
            <v>63</v>
          </cell>
          <cell r="AA2774">
            <v>39</v>
          </cell>
        </row>
        <row r="2775">
          <cell r="E2775" t="str">
            <v>Chinook salmon</v>
          </cell>
          <cell r="G2775">
            <v>71</v>
          </cell>
          <cell r="AA2775">
            <v>39</v>
          </cell>
        </row>
        <row r="2776">
          <cell r="E2776" t="str">
            <v>Chinook salmon</v>
          </cell>
          <cell r="G2776">
            <v>65</v>
          </cell>
          <cell r="AA2776">
            <v>39</v>
          </cell>
        </row>
        <row r="2777">
          <cell r="E2777" t="str">
            <v>Chinook salmon</v>
          </cell>
          <cell r="G2777">
            <v>66</v>
          </cell>
          <cell r="AA2777">
            <v>39</v>
          </cell>
        </row>
        <row r="2778">
          <cell r="E2778" t="str">
            <v>Chinook salmon</v>
          </cell>
          <cell r="G2778">
            <v>57</v>
          </cell>
          <cell r="AA2778">
            <v>39</v>
          </cell>
        </row>
        <row r="2779">
          <cell r="E2779" t="str">
            <v>Chinook salmon</v>
          </cell>
          <cell r="G2779">
            <v>64</v>
          </cell>
          <cell r="AA2779">
            <v>39</v>
          </cell>
        </row>
        <row r="2780">
          <cell r="E2780" t="str">
            <v>Chinook salmon</v>
          </cell>
          <cell r="G2780">
            <v>61</v>
          </cell>
          <cell r="AA2780">
            <v>39</v>
          </cell>
        </row>
        <row r="2781">
          <cell r="E2781" t="str">
            <v>Chinook salmon</v>
          </cell>
          <cell r="G2781">
            <v>72</v>
          </cell>
          <cell r="AA2781">
            <v>39</v>
          </cell>
        </row>
        <row r="2782">
          <cell r="E2782" t="str">
            <v>Chinook salmon</v>
          </cell>
          <cell r="G2782">
            <v>56</v>
          </cell>
          <cell r="AA2782">
            <v>39</v>
          </cell>
        </row>
        <row r="2783">
          <cell r="E2783" t="str">
            <v>Chinook salmon</v>
          </cell>
          <cell r="G2783">
            <v>47</v>
          </cell>
          <cell r="AA2783">
            <v>39</v>
          </cell>
        </row>
        <row r="2784">
          <cell r="E2784" t="str">
            <v>Chinook salmon</v>
          </cell>
          <cell r="G2784">
            <v>51</v>
          </cell>
          <cell r="H2784" t="str">
            <v>AD</v>
          </cell>
          <cell r="AA2784">
            <v>39</v>
          </cell>
        </row>
        <row r="2785">
          <cell r="E2785" t="str">
            <v>Chinook salmon</v>
          </cell>
          <cell r="G2785">
            <v>68</v>
          </cell>
          <cell r="AA2785">
            <v>39</v>
          </cell>
        </row>
        <row r="2786">
          <cell r="E2786" t="str">
            <v>Chinook salmon</v>
          </cell>
          <cell r="G2786">
            <v>60</v>
          </cell>
          <cell r="AA2786">
            <v>39</v>
          </cell>
        </row>
        <row r="2787">
          <cell r="E2787" t="str">
            <v>Chinook salmon</v>
          </cell>
          <cell r="G2787">
            <v>47</v>
          </cell>
          <cell r="AA2787">
            <v>39</v>
          </cell>
        </row>
        <row r="2788">
          <cell r="E2788" t="str">
            <v>Chinook salmon</v>
          </cell>
          <cell r="G2788">
            <v>54</v>
          </cell>
          <cell r="AA2788">
            <v>39</v>
          </cell>
        </row>
        <row r="2789">
          <cell r="E2789" t="str">
            <v>Chinook salmon</v>
          </cell>
          <cell r="G2789">
            <v>64</v>
          </cell>
          <cell r="AA2789">
            <v>39</v>
          </cell>
        </row>
        <row r="2790">
          <cell r="E2790" t="str">
            <v>Chinook salmon</v>
          </cell>
          <cell r="G2790">
            <v>64</v>
          </cell>
          <cell r="AA2790">
            <v>39</v>
          </cell>
        </row>
        <row r="2791">
          <cell r="E2791" t="str">
            <v>Chinook salmon</v>
          </cell>
          <cell r="G2791">
            <v>47</v>
          </cell>
          <cell r="AA2791">
            <v>39</v>
          </cell>
        </row>
        <row r="2792">
          <cell r="E2792" t="str">
            <v>Chinook salmon</v>
          </cell>
          <cell r="G2792">
            <v>60</v>
          </cell>
          <cell r="AA2792">
            <v>39</v>
          </cell>
        </row>
        <row r="2793">
          <cell r="E2793" t="str">
            <v>Chinook salmon</v>
          </cell>
          <cell r="G2793">
            <v>44</v>
          </cell>
          <cell r="AA2793">
            <v>39</v>
          </cell>
        </row>
        <row r="2794">
          <cell r="E2794" t="str">
            <v>Chinook salmon</v>
          </cell>
          <cell r="G2794">
            <v>55</v>
          </cell>
          <cell r="AA2794">
            <v>39</v>
          </cell>
        </row>
        <row r="2795">
          <cell r="E2795" t="str">
            <v>Chinook salmon</v>
          </cell>
          <cell r="G2795">
            <v>53</v>
          </cell>
          <cell r="AA2795">
            <v>39</v>
          </cell>
        </row>
        <row r="2796">
          <cell r="E2796" t="str">
            <v>Chinook salmon</v>
          </cell>
          <cell r="G2796">
            <v>54</v>
          </cell>
          <cell r="AA2796">
            <v>39</v>
          </cell>
        </row>
        <row r="2797">
          <cell r="E2797" t="str">
            <v>Chinook salmon</v>
          </cell>
          <cell r="G2797">
            <v>61</v>
          </cell>
          <cell r="AA2797">
            <v>39</v>
          </cell>
        </row>
        <row r="2798">
          <cell r="E2798" t="str">
            <v>Chinook salmon</v>
          </cell>
          <cell r="G2798">
            <v>46</v>
          </cell>
          <cell r="AA2798">
            <v>39</v>
          </cell>
        </row>
        <row r="2799">
          <cell r="E2799" t="str">
            <v>Chinook salmon</v>
          </cell>
          <cell r="G2799">
            <v>48</v>
          </cell>
          <cell r="AA2799">
            <v>39</v>
          </cell>
        </row>
        <row r="2800">
          <cell r="E2800" t="str">
            <v>Chinook salmon</v>
          </cell>
          <cell r="G2800">
            <v>46</v>
          </cell>
          <cell r="AA2800">
            <v>39</v>
          </cell>
        </row>
        <row r="2801">
          <cell r="E2801" t="str">
            <v>Chinook salmon</v>
          </cell>
          <cell r="G2801">
            <v>46</v>
          </cell>
          <cell r="AA2801">
            <v>39</v>
          </cell>
        </row>
        <row r="2802">
          <cell r="E2802" t="str">
            <v>Chinook salmon</v>
          </cell>
          <cell r="G2802">
            <v>55</v>
          </cell>
          <cell r="AA2802">
            <v>39</v>
          </cell>
        </row>
        <row r="2803">
          <cell r="E2803" t="str">
            <v>Chinook salmon</v>
          </cell>
          <cell r="G2803">
            <v>70</v>
          </cell>
          <cell r="AA2803">
            <v>39</v>
          </cell>
        </row>
        <row r="2804">
          <cell r="E2804" t="str">
            <v>Chinook salmon</v>
          </cell>
          <cell r="G2804">
            <v>50</v>
          </cell>
          <cell r="AA2804">
            <v>39</v>
          </cell>
        </row>
        <row r="2805">
          <cell r="E2805" t="str">
            <v>Chinook salmon</v>
          </cell>
          <cell r="G2805">
            <v>45</v>
          </cell>
          <cell r="AA2805">
            <v>39</v>
          </cell>
        </row>
        <row r="2806">
          <cell r="E2806" t="str">
            <v>Chinook salmon</v>
          </cell>
          <cell r="G2806">
            <v>64</v>
          </cell>
          <cell r="AA2806">
            <v>39</v>
          </cell>
        </row>
        <row r="2807">
          <cell r="E2807" t="str">
            <v>Chinook salmon</v>
          </cell>
          <cell r="G2807">
            <v>64</v>
          </cell>
          <cell r="AA2807">
            <v>39</v>
          </cell>
        </row>
        <row r="2808">
          <cell r="E2808" t="str">
            <v>Chinook salmon</v>
          </cell>
          <cell r="G2808">
            <v>70</v>
          </cell>
          <cell r="AA2808">
            <v>39</v>
          </cell>
        </row>
        <row r="2809">
          <cell r="E2809" t="str">
            <v>Chinook salmon</v>
          </cell>
          <cell r="G2809">
            <v>79</v>
          </cell>
          <cell r="AA2809">
            <v>39</v>
          </cell>
        </row>
        <row r="2810">
          <cell r="E2810" t="str">
            <v>Chinook salmon</v>
          </cell>
          <cell r="G2810">
            <v>50</v>
          </cell>
          <cell r="AA2810">
            <v>39</v>
          </cell>
        </row>
        <row r="2811">
          <cell r="E2811" t="str">
            <v>Chinook salmon</v>
          </cell>
          <cell r="G2811">
            <v>66</v>
          </cell>
          <cell r="AA2811">
            <v>39</v>
          </cell>
        </row>
        <row r="2812">
          <cell r="E2812" t="str">
            <v>Chinook salmon</v>
          </cell>
          <cell r="G2812">
            <v>63</v>
          </cell>
          <cell r="AA2812">
            <v>39</v>
          </cell>
        </row>
        <row r="2813">
          <cell r="E2813" t="str">
            <v>Chinook salmon</v>
          </cell>
          <cell r="G2813">
            <v>63</v>
          </cell>
          <cell r="AA2813">
            <v>39</v>
          </cell>
        </row>
        <row r="2814">
          <cell r="E2814" t="str">
            <v>Chinook salmon</v>
          </cell>
          <cell r="G2814">
            <v>63</v>
          </cell>
          <cell r="AA2814">
            <v>39</v>
          </cell>
        </row>
        <row r="2815">
          <cell r="E2815" t="str">
            <v>Chinook salmon</v>
          </cell>
          <cell r="G2815">
            <v>45</v>
          </cell>
          <cell r="H2815" t="str">
            <v>AD</v>
          </cell>
          <cell r="AA2815">
            <v>39</v>
          </cell>
        </row>
        <row r="2816">
          <cell r="E2816" t="str">
            <v>Chinook salmon</v>
          </cell>
          <cell r="G2816">
            <v>45</v>
          </cell>
          <cell r="H2816" t="str">
            <v>AD</v>
          </cell>
          <cell r="AA2816">
            <v>39</v>
          </cell>
        </row>
        <row r="2817">
          <cell r="E2817" t="str">
            <v>Chinook salmon</v>
          </cell>
          <cell r="G2817">
            <v>64</v>
          </cell>
          <cell r="H2817" t="str">
            <v>AD</v>
          </cell>
          <cell r="AA2817">
            <v>39</v>
          </cell>
        </row>
        <row r="2818">
          <cell r="E2818" t="str">
            <v>Chinook salmon</v>
          </cell>
          <cell r="G2818">
            <v>69</v>
          </cell>
          <cell r="H2818" t="str">
            <v>AD</v>
          </cell>
          <cell r="AA2818">
            <v>39</v>
          </cell>
        </row>
        <row r="2819">
          <cell r="E2819" t="str">
            <v>Chinook salmon</v>
          </cell>
          <cell r="G2819">
            <v>60</v>
          </cell>
          <cell r="H2819" t="str">
            <v>AD</v>
          </cell>
          <cell r="AA2819">
            <v>39</v>
          </cell>
        </row>
        <row r="2820">
          <cell r="E2820" t="str">
            <v>Chinook salmon</v>
          </cell>
          <cell r="G2820">
            <v>61</v>
          </cell>
          <cell r="H2820" t="str">
            <v>AD</v>
          </cell>
          <cell r="AA2820">
            <v>39</v>
          </cell>
        </row>
        <row r="2821">
          <cell r="E2821" t="str">
            <v>Chinook salmon</v>
          </cell>
          <cell r="G2821">
            <v>61</v>
          </cell>
          <cell r="H2821" t="str">
            <v>AD</v>
          </cell>
          <cell r="AA2821">
            <v>39</v>
          </cell>
        </row>
        <row r="2822">
          <cell r="E2822" t="str">
            <v>Chinook salmon</v>
          </cell>
          <cell r="G2822">
            <v>67</v>
          </cell>
          <cell r="H2822" t="str">
            <v>AD</v>
          </cell>
          <cell r="AA2822">
            <v>39</v>
          </cell>
        </row>
        <row r="2823">
          <cell r="E2823" t="str">
            <v>Chinook salmon</v>
          </cell>
          <cell r="G2823">
            <v>70</v>
          </cell>
          <cell r="H2823" t="str">
            <v>AD</v>
          </cell>
          <cell r="AA2823">
            <v>39</v>
          </cell>
        </row>
        <row r="2824">
          <cell r="E2824" t="str">
            <v>Chinook salmon</v>
          </cell>
          <cell r="G2824">
            <v>63</v>
          </cell>
          <cell r="H2824" t="str">
            <v>AD</v>
          </cell>
          <cell r="AA2824">
            <v>39</v>
          </cell>
        </row>
        <row r="2825">
          <cell r="E2825" t="str">
            <v>Chinook salmon</v>
          </cell>
          <cell r="G2825">
            <v>64</v>
          </cell>
          <cell r="AA2825">
            <v>39</v>
          </cell>
        </row>
        <row r="2826">
          <cell r="E2826" t="str">
            <v>steelhead</v>
          </cell>
          <cell r="G2826">
            <v>69</v>
          </cell>
          <cell r="H2826" t="str">
            <v>AD</v>
          </cell>
          <cell r="AA2826">
            <v>39</v>
          </cell>
        </row>
        <row r="2827">
          <cell r="E2827" t="str">
            <v>Chinook salmon</v>
          </cell>
          <cell r="G2827">
            <v>68</v>
          </cell>
          <cell r="AA2827">
            <v>39</v>
          </cell>
        </row>
        <row r="2828">
          <cell r="E2828" t="str">
            <v>Chinook salmon</v>
          </cell>
          <cell r="G2828">
            <v>61</v>
          </cell>
          <cell r="AA2828">
            <v>39</v>
          </cell>
        </row>
        <row r="2829">
          <cell r="E2829" t="str">
            <v>Chinook salmon</v>
          </cell>
          <cell r="G2829">
            <v>55</v>
          </cell>
          <cell r="AA2829">
            <v>39</v>
          </cell>
        </row>
        <row r="2830">
          <cell r="E2830" t="str">
            <v>Chinook salmon</v>
          </cell>
          <cell r="G2830">
            <v>67</v>
          </cell>
          <cell r="AA2830">
            <v>39</v>
          </cell>
        </row>
        <row r="2831">
          <cell r="E2831" t="str">
            <v>Chinook salmon</v>
          </cell>
          <cell r="G2831">
            <v>70</v>
          </cell>
          <cell r="AA2831">
            <v>39</v>
          </cell>
        </row>
        <row r="2832">
          <cell r="E2832" t="str">
            <v>Chinook salmon</v>
          </cell>
          <cell r="G2832">
            <v>70</v>
          </cell>
          <cell r="AA2832">
            <v>39</v>
          </cell>
        </row>
        <row r="2833">
          <cell r="E2833" t="str">
            <v>Chinook salmon</v>
          </cell>
          <cell r="G2833">
            <v>52</v>
          </cell>
          <cell r="AA2833">
            <v>39</v>
          </cell>
        </row>
        <row r="2834">
          <cell r="E2834" t="str">
            <v>Chinook salmon</v>
          </cell>
          <cell r="G2834">
            <v>56</v>
          </cell>
          <cell r="AA2834">
            <v>39</v>
          </cell>
        </row>
        <row r="2835">
          <cell r="E2835" t="str">
            <v>Chinook salmon</v>
          </cell>
          <cell r="G2835">
            <v>57</v>
          </cell>
          <cell r="AA2835">
            <v>39</v>
          </cell>
        </row>
        <row r="2836">
          <cell r="E2836" t="str">
            <v>Chinook salmon</v>
          </cell>
          <cell r="G2836">
            <v>62</v>
          </cell>
          <cell r="AA2836">
            <v>39</v>
          </cell>
        </row>
        <row r="2837">
          <cell r="E2837" t="str">
            <v>Chinook salmon</v>
          </cell>
          <cell r="G2837">
            <v>69</v>
          </cell>
          <cell r="AA2837">
            <v>39</v>
          </cell>
        </row>
        <row r="2838">
          <cell r="E2838" t="str">
            <v>Chinook salmon</v>
          </cell>
          <cell r="G2838">
            <v>67</v>
          </cell>
          <cell r="AA2838">
            <v>39</v>
          </cell>
        </row>
        <row r="2839">
          <cell r="E2839" t="str">
            <v>Chinook salmon</v>
          </cell>
          <cell r="G2839">
            <v>55</v>
          </cell>
          <cell r="AA2839">
            <v>39</v>
          </cell>
        </row>
        <row r="2840">
          <cell r="E2840" t="str">
            <v>Chinook salmon</v>
          </cell>
          <cell r="G2840">
            <v>59</v>
          </cell>
          <cell r="AA2840">
            <v>39</v>
          </cell>
        </row>
        <row r="2841">
          <cell r="E2841" t="str">
            <v>Chinook salmon</v>
          </cell>
          <cell r="G2841">
            <v>56</v>
          </cell>
          <cell r="AA2841">
            <v>39</v>
          </cell>
        </row>
        <row r="2842">
          <cell r="E2842" t="str">
            <v>Chinook salmon</v>
          </cell>
          <cell r="G2842">
            <v>64</v>
          </cell>
          <cell r="AA2842">
            <v>39</v>
          </cell>
        </row>
        <row r="2843">
          <cell r="E2843" t="str">
            <v>Chinook salmon</v>
          </cell>
          <cell r="G2843">
            <v>62</v>
          </cell>
          <cell r="AA2843">
            <v>39</v>
          </cell>
        </row>
        <row r="2844">
          <cell r="E2844" t="str">
            <v>Chinook salmon</v>
          </cell>
          <cell r="G2844">
            <v>48</v>
          </cell>
          <cell r="AA2844">
            <v>39</v>
          </cell>
        </row>
        <row r="2845">
          <cell r="E2845" t="str">
            <v>Chinook salmon</v>
          </cell>
          <cell r="G2845">
            <v>64</v>
          </cell>
          <cell r="AA2845">
            <v>39</v>
          </cell>
        </row>
        <row r="2846">
          <cell r="E2846" t="str">
            <v>Chinook salmon</v>
          </cell>
          <cell r="G2846">
            <v>49</v>
          </cell>
          <cell r="AA2846">
            <v>39</v>
          </cell>
        </row>
        <row r="2847">
          <cell r="E2847" t="str">
            <v>Chinook salmon</v>
          </cell>
          <cell r="G2847">
            <v>74</v>
          </cell>
          <cell r="AA2847">
            <v>39</v>
          </cell>
        </row>
        <row r="2848">
          <cell r="E2848" t="str">
            <v>Chinook salmon</v>
          </cell>
          <cell r="G2848">
            <v>63</v>
          </cell>
          <cell r="AA2848">
            <v>39</v>
          </cell>
        </row>
        <row r="2849">
          <cell r="E2849" t="str">
            <v>Chinook salmon</v>
          </cell>
          <cell r="G2849">
            <v>47</v>
          </cell>
          <cell r="H2849" t="str">
            <v>AD</v>
          </cell>
          <cell r="AA2849">
            <v>39</v>
          </cell>
        </row>
        <row r="2850">
          <cell r="E2850" t="str">
            <v>Chinook salmon</v>
          </cell>
          <cell r="G2850">
            <v>64</v>
          </cell>
          <cell r="H2850" t="str">
            <v>AD</v>
          </cell>
          <cell r="AA2850">
            <v>39</v>
          </cell>
        </row>
        <row r="2851">
          <cell r="E2851" t="str">
            <v>Chinook salmon</v>
          </cell>
          <cell r="G2851">
            <v>48</v>
          </cell>
          <cell r="AA2851">
            <v>39</v>
          </cell>
        </row>
        <row r="2852">
          <cell r="E2852" t="str">
            <v>Chinook salmon</v>
          </cell>
          <cell r="G2852">
            <v>63</v>
          </cell>
          <cell r="AA2852">
            <v>39</v>
          </cell>
        </row>
        <row r="2853">
          <cell r="E2853" t="str">
            <v>Chinook salmon</v>
          </cell>
          <cell r="G2853">
            <v>65</v>
          </cell>
          <cell r="AA2853">
            <v>39</v>
          </cell>
        </row>
        <row r="2854">
          <cell r="E2854" t="str">
            <v>Chinook salmon</v>
          </cell>
          <cell r="G2854">
            <v>52</v>
          </cell>
          <cell r="AA2854">
            <v>39</v>
          </cell>
        </row>
        <row r="2855">
          <cell r="E2855" t="str">
            <v>Chinook salmon</v>
          </cell>
          <cell r="G2855">
            <v>51</v>
          </cell>
          <cell r="AA2855">
            <v>39</v>
          </cell>
        </row>
        <row r="2856">
          <cell r="E2856" t="str">
            <v>Chinook salmon</v>
          </cell>
          <cell r="G2856">
            <v>50</v>
          </cell>
          <cell r="AA2856">
            <v>39</v>
          </cell>
        </row>
        <row r="2857">
          <cell r="E2857" t="str">
            <v>Chinook salmon</v>
          </cell>
          <cell r="G2857">
            <v>58</v>
          </cell>
          <cell r="AA2857">
            <v>39</v>
          </cell>
        </row>
        <row r="2858">
          <cell r="E2858" t="str">
            <v>Chinook salmon</v>
          </cell>
          <cell r="G2858">
            <v>59</v>
          </cell>
          <cell r="AA2858">
            <v>39</v>
          </cell>
        </row>
        <row r="2859">
          <cell r="E2859" t="str">
            <v>Chinook salmon</v>
          </cell>
          <cell r="G2859">
            <v>53</v>
          </cell>
          <cell r="AA2859">
            <v>39</v>
          </cell>
        </row>
        <row r="2860">
          <cell r="E2860" t="str">
            <v>Chinook salmon</v>
          </cell>
          <cell r="G2860">
            <v>47</v>
          </cell>
          <cell r="AA2860">
            <v>39</v>
          </cell>
        </row>
        <row r="2861">
          <cell r="E2861" t="str">
            <v>Chinook salmon</v>
          </cell>
          <cell r="G2861">
            <v>53</v>
          </cell>
          <cell r="AA2861">
            <v>39</v>
          </cell>
        </row>
        <row r="2862">
          <cell r="E2862" t="str">
            <v>Chinook salmon</v>
          </cell>
          <cell r="G2862">
            <v>63</v>
          </cell>
          <cell r="AA2862">
            <v>39</v>
          </cell>
        </row>
        <row r="2863">
          <cell r="E2863" t="str">
            <v>Chinook salmon</v>
          </cell>
          <cell r="G2863">
            <v>67</v>
          </cell>
          <cell r="AA2863">
            <v>39</v>
          </cell>
        </row>
        <row r="2864">
          <cell r="E2864" t="str">
            <v>Chinook salmon</v>
          </cell>
          <cell r="G2864">
            <v>49</v>
          </cell>
          <cell r="AA2864">
            <v>39</v>
          </cell>
        </row>
        <row r="2865">
          <cell r="E2865" t="str">
            <v>Chinook salmon</v>
          </cell>
          <cell r="G2865">
            <v>70</v>
          </cell>
          <cell r="AA2865">
            <v>39</v>
          </cell>
        </row>
        <row r="2866">
          <cell r="E2866" t="str">
            <v>Chinook salmon</v>
          </cell>
          <cell r="G2866">
            <v>75</v>
          </cell>
          <cell r="AA2866">
            <v>39</v>
          </cell>
        </row>
        <row r="2867">
          <cell r="E2867" t="str">
            <v>Chinook salmon</v>
          </cell>
          <cell r="G2867">
            <v>51</v>
          </cell>
          <cell r="AA2867">
            <v>39</v>
          </cell>
        </row>
        <row r="2868">
          <cell r="E2868" t="str">
            <v>Chinook salmon</v>
          </cell>
          <cell r="G2868">
            <v>65</v>
          </cell>
          <cell r="AA2868">
            <v>39</v>
          </cell>
        </row>
        <row r="2869">
          <cell r="E2869" t="str">
            <v>Chinook salmon</v>
          </cell>
          <cell r="G2869">
            <v>56</v>
          </cell>
          <cell r="AA2869">
            <v>39</v>
          </cell>
        </row>
        <row r="2870">
          <cell r="E2870" t="str">
            <v>Chinook salmon</v>
          </cell>
          <cell r="G2870">
            <v>61</v>
          </cell>
          <cell r="AA2870">
            <v>39</v>
          </cell>
        </row>
        <row r="2871">
          <cell r="E2871" t="str">
            <v>Chinook salmon</v>
          </cell>
          <cell r="G2871">
            <v>68</v>
          </cell>
          <cell r="AA2871">
            <v>39</v>
          </cell>
        </row>
        <row r="2872">
          <cell r="E2872" t="str">
            <v>Chinook salmon</v>
          </cell>
          <cell r="G2872">
            <v>64</v>
          </cell>
          <cell r="AA2872">
            <v>39</v>
          </cell>
        </row>
        <row r="2873">
          <cell r="E2873" t="str">
            <v>Chinook salmon</v>
          </cell>
          <cell r="G2873">
            <v>51</v>
          </cell>
          <cell r="AA2873">
            <v>39</v>
          </cell>
        </row>
        <row r="2874">
          <cell r="E2874" t="str">
            <v>Chinook salmon</v>
          </cell>
          <cell r="G2874">
            <v>65</v>
          </cell>
          <cell r="AA2874">
            <v>39</v>
          </cell>
        </row>
        <row r="2875">
          <cell r="E2875" t="str">
            <v>Chinook salmon</v>
          </cell>
          <cell r="G2875">
            <v>50</v>
          </cell>
          <cell r="AA2875">
            <v>39</v>
          </cell>
        </row>
        <row r="2876">
          <cell r="E2876" t="str">
            <v>Chinook salmon</v>
          </cell>
          <cell r="G2876">
            <v>65</v>
          </cell>
          <cell r="AA2876">
            <v>39</v>
          </cell>
        </row>
        <row r="2877">
          <cell r="E2877" t="str">
            <v>Chinook salmon</v>
          </cell>
          <cell r="G2877">
            <v>78</v>
          </cell>
          <cell r="AA2877">
            <v>39</v>
          </cell>
        </row>
        <row r="2878">
          <cell r="E2878" t="str">
            <v>Chinook salmon</v>
          </cell>
          <cell r="G2878">
            <v>65</v>
          </cell>
          <cell r="H2878" t="str">
            <v>AD</v>
          </cell>
          <cell r="AA2878">
            <v>39</v>
          </cell>
        </row>
        <row r="2879">
          <cell r="E2879" t="str">
            <v>Chinook salmon</v>
          </cell>
          <cell r="G2879">
            <v>56</v>
          </cell>
          <cell r="H2879" t="str">
            <v>AD</v>
          </cell>
          <cell r="AA2879">
            <v>39</v>
          </cell>
        </row>
        <row r="2880">
          <cell r="E2880" t="str">
            <v>Chinook salmon</v>
          </cell>
          <cell r="G2880">
            <v>61</v>
          </cell>
          <cell r="AA2880">
            <v>39</v>
          </cell>
        </row>
        <row r="2881">
          <cell r="E2881" t="str">
            <v>Chinook salmon</v>
          </cell>
          <cell r="G2881">
            <v>59</v>
          </cell>
          <cell r="AA2881">
            <v>39</v>
          </cell>
        </row>
        <row r="2882">
          <cell r="E2882" t="str">
            <v>Chinook salmon</v>
          </cell>
          <cell r="G2882">
            <v>53</v>
          </cell>
          <cell r="AA2882">
            <v>39</v>
          </cell>
        </row>
        <row r="2883">
          <cell r="E2883" t="str">
            <v>Chinook salmon</v>
          </cell>
          <cell r="G2883">
            <v>58</v>
          </cell>
          <cell r="AA2883">
            <v>39</v>
          </cell>
        </row>
        <row r="2884">
          <cell r="E2884" t="str">
            <v>Chinook salmon</v>
          </cell>
          <cell r="G2884">
            <v>65</v>
          </cell>
          <cell r="AA2884">
            <v>39</v>
          </cell>
        </row>
        <row r="2885">
          <cell r="E2885" t="str">
            <v>Chinook salmon</v>
          </cell>
          <cell r="G2885">
            <v>65</v>
          </cell>
          <cell r="AA2885">
            <v>39</v>
          </cell>
        </row>
        <row r="2886">
          <cell r="E2886" t="str">
            <v>Chinook salmon</v>
          </cell>
          <cell r="G2886">
            <v>68</v>
          </cell>
          <cell r="AA2886">
            <v>39</v>
          </cell>
        </row>
        <row r="2887">
          <cell r="E2887" t="str">
            <v>Chinook salmon</v>
          </cell>
          <cell r="G2887">
            <v>49</v>
          </cell>
          <cell r="AA2887">
            <v>39</v>
          </cell>
        </row>
        <row r="2888">
          <cell r="E2888" t="str">
            <v>Chinook salmon</v>
          </cell>
          <cell r="G2888">
            <v>67</v>
          </cell>
          <cell r="AA2888">
            <v>39</v>
          </cell>
        </row>
        <row r="2889">
          <cell r="E2889" t="str">
            <v>Chinook salmon</v>
          </cell>
          <cell r="G2889">
            <v>60</v>
          </cell>
          <cell r="AA2889">
            <v>39</v>
          </cell>
        </row>
        <row r="2890">
          <cell r="E2890" t="str">
            <v>Chinook salmon</v>
          </cell>
          <cell r="G2890">
            <v>62</v>
          </cell>
          <cell r="AA2890">
            <v>39</v>
          </cell>
        </row>
        <row r="2891">
          <cell r="E2891" t="str">
            <v>Chinook salmon</v>
          </cell>
          <cell r="G2891">
            <v>77</v>
          </cell>
          <cell r="AA2891">
            <v>39</v>
          </cell>
        </row>
        <row r="2892">
          <cell r="E2892" t="str">
            <v>Chinook salmon</v>
          </cell>
          <cell r="G2892">
            <v>65</v>
          </cell>
          <cell r="AA2892">
            <v>39</v>
          </cell>
        </row>
        <row r="2893">
          <cell r="E2893" t="str">
            <v>Chinook salmon</v>
          </cell>
          <cell r="G2893">
            <v>66</v>
          </cell>
          <cell r="AA2893">
            <v>39</v>
          </cell>
        </row>
        <row r="2894">
          <cell r="E2894" t="str">
            <v>Chinook salmon</v>
          </cell>
          <cell r="G2894">
            <v>58</v>
          </cell>
          <cell r="AA2894">
            <v>39</v>
          </cell>
        </row>
        <row r="2895">
          <cell r="E2895" t="str">
            <v>Chinook salmon</v>
          </cell>
          <cell r="G2895">
            <v>64</v>
          </cell>
          <cell r="AA2895">
            <v>39</v>
          </cell>
        </row>
        <row r="2896">
          <cell r="E2896" t="str">
            <v>Chinook salmon</v>
          </cell>
          <cell r="G2896">
            <v>60</v>
          </cell>
          <cell r="AA2896">
            <v>39</v>
          </cell>
        </row>
        <row r="2897">
          <cell r="E2897" t="str">
            <v>Chinook salmon</v>
          </cell>
          <cell r="G2897">
            <v>77</v>
          </cell>
          <cell r="AA2897">
            <v>39</v>
          </cell>
        </row>
        <row r="2898">
          <cell r="E2898" t="str">
            <v>Chinook salmon</v>
          </cell>
          <cell r="G2898">
            <v>71</v>
          </cell>
          <cell r="AA2898">
            <v>39</v>
          </cell>
        </row>
        <row r="2899">
          <cell r="E2899" t="str">
            <v>Chinook salmon</v>
          </cell>
          <cell r="G2899">
            <v>47</v>
          </cell>
          <cell r="AA2899">
            <v>39</v>
          </cell>
        </row>
        <row r="2900">
          <cell r="E2900" t="str">
            <v>Chinook salmon</v>
          </cell>
          <cell r="G2900">
            <v>49</v>
          </cell>
          <cell r="AA2900">
            <v>39</v>
          </cell>
        </row>
        <row r="2901">
          <cell r="E2901" t="str">
            <v>Chinook salmon</v>
          </cell>
          <cell r="G2901">
            <v>60</v>
          </cell>
          <cell r="AA2901">
            <v>39</v>
          </cell>
        </row>
        <row r="2902">
          <cell r="E2902" t="str">
            <v>Chinook salmon</v>
          </cell>
          <cell r="G2902">
            <v>48</v>
          </cell>
          <cell r="AA2902">
            <v>39</v>
          </cell>
        </row>
        <row r="2903">
          <cell r="E2903" t="str">
            <v>Chinook salmon</v>
          </cell>
          <cell r="G2903">
            <v>74</v>
          </cell>
          <cell r="AA2903">
            <v>39</v>
          </cell>
        </row>
        <row r="2904">
          <cell r="E2904" t="str">
            <v>Chinook salmon</v>
          </cell>
          <cell r="G2904">
            <v>71</v>
          </cell>
          <cell r="AA2904">
            <v>39</v>
          </cell>
        </row>
        <row r="2905">
          <cell r="E2905" t="str">
            <v>Chinook salmon</v>
          </cell>
          <cell r="G2905">
            <v>48</v>
          </cell>
          <cell r="AA2905">
            <v>39</v>
          </cell>
        </row>
        <row r="2906">
          <cell r="E2906" t="str">
            <v>Chinook salmon</v>
          </cell>
          <cell r="G2906">
            <v>68</v>
          </cell>
          <cell r="AA2906">
            <v>39</v>
          </cell>
        </row>
        <row r="2907">
          <cell r="E2907" t="str">
            <v>Chinook salmon</v>
          </cell>
          <cell r="G2907">
            <v>50</v>
          </cell>
          <cell r="AA2907">
            <v>39</v>
          </cell>
        </row>
        <row r="2908">
          <cell r="E2908" t="str">
            <v>Chinook salmon</v>
          </cell>
          <cell r="G2908">
            <v>62</v>
          </cell>
          <cell r="AA2908">
            <v>39</v>
          </cell>
        </row>
        <row r="2909">
          <cell r="E2909" t="str">
            <v>Chinook salmon</v>
          </cell>
          <cell r="G2909">
            <v>61</v>
          </cell>
          <cell r="AA2909">
            <v>39</v>
          </cell>
        </row>
        <row r="2910">
          <cell r="E2910" t="str">
            <v>Chinook salmon</v>
          </cell>
          <cell r="G2910">
            <v>43</v>
          </cell>
          <cell r="H2910" t="str">
            <v>AD</v>
          </cell>
          <cell r="AA2910">
            <v>39</v>
          </cell>
        </row>
        <row r="2911">
          <cell r="E2911" t="str">
            <v>Chinook salmon</v>
          </cell>
          <cell r="G2911">
            <v>75</v>
          </cell>
          <cell r="H2911" t="str">
            <v>AD</v>
          </cell>
          <cell r="AA2911">
            <v>39</v>
          </cell>
        </row>
        <row r="2912">
          <cell r="E2912" t="str">
            <v>Chinook salmon</v>
          </cell>
          <cell r="G2912">
            <v>58</v>
          </cell>
          <cell r="H2912" t="str">
            <v>AD</v>
          </cell>
          <cell r="AA2912">
            <v>39</v>
          </cell>
        </row>
        <row r="2913">
          <cell r="E2913" t="str">
            <v>Chinook salmon</v>
          </cell>
          <cell r="G2913">
            <v>52</v>
          </cell>
          <cell r="H2913" t="str">
            <v>AD</v>
          </cell>
          <cell r="AA2913">
            <v>39</v>
          </cell>
        </row>
        <row r="2914">
          <cell r="E2914" t="str">
            <v>Chinook salmon</v>
          </cell>
          <cell r="G2914">
            <v>52</v>
          </cell>
          <cell r="H2914" t="str">
            <v>AD</v>
          </cell>
          <cell r="AA2914">
            <v>39</v>
          </cell>
        </row>
        <row r="2915">
          <cell r="E2915" t="str">
            <v>Chinook salmon</v>
          </cell>
          <cell r="G2915">
            <v>57</v>
          </cell>
          <cell r="H2915" t="str">
            <v>AD</v>
          </cell>
          <cell r="AA2915">
            <v>39</v>
          </cell>
        </row>
        <row r="2916">
          <cell r="E2916" t="str">
            <v>Chinook salmon</v>
          </cell>
          <cell r="G2916">
            <v>64</v>
          </cell>
          <cell r="AA2916">
            <v>39</v>
          </cell>
        </row>
        <row r="2917">
          <cell r="E2917" t="str">
            <v>Chinook salmon</v>
          </cell>
          <cell r="G2917">
            <v>51</v>
          </cell>
          <cell r="AA2917">
            <v>39</v>
          </cell>
        </row>
        <row r="2918">
          <cell r="E2918" t="str">
            <v>Chinook salmon</v>
          </cell>
          <cell r="G2918">
            <v>64</v>
          </cell>
          <cell r="AA2918">
            <v>39</v>
          </cell>
        </row>
        <row r="2919">
          <cell r="E2919" t="str">
            <v>Chinook salmon</v>
          </cell>
          <cell r="G2919">
            <v>50</v>
          </cell>
          <cell r="AA2919">
            <v>39</v>
          </cell>
        </row>
        <row r="2920">
          <cell r="E2920" t="str">
            <v>Chinook salmon</v>
          </cell>
          <cell r="G2920">
            <v>58</v>
          </cell>
          <cell r="AA2920">
            <v>39</v>
          </cell>
        </row>
        <row r="2921">
          <cell r="E2921" t="str">
            <v>Chinook salmon</v>
          </cell>
          <cell r="G2921">
            <v>55</v>
          </cell>
          <cell r="AA2921">
            <v>39</v>
          </cell>
        </row>
        <row r="2922">
          <cell r="E2922" t="str">
            <v>Chinook salmon</v>
          </cell>
          <cell r="G2922">
            <v>67</v>
          </cell>
          <cell r="AA2922">
            <v>39</v>
          </cell>
        </row>
        <row r="2923">
          <cell r="E2923" t="str">
            <v>Chinook salmon</v>
          </cell>
          <cell r="G2923">
            <v>64</v>
          </cell>
          <cell r="AA2923">
            <v>39</v>
          </cell>
        </row>
        <row r="2924">
          <cell r="E2924" t="str">
            <v>Chinook salmon</v>
          </cell>
          <cell r="G2924">
            <v>50</v>
          </cell>
          <cell r="H2924" t="str">
            <v>AD</v>
          </cell>
          <cell r="AA2924">
            <v>39</v>
          </cell>
        </row>
        <row r="2925">
          <cell r="E2925" t="str">
            <v>Chinook salmon</v>
          </cell>
          <cell r="G2925">
            <v>72</v>
          </cell>
          <cell r="AA2925">
            <v>39</v>
          </cell>
        </row>
        <row r="2926">
          <cell r="E2926" t="str">
            <v>Chinook salmon</v>
          </cell>
          <cell r="G2926">
            <v>55</v>
          </cell>
          <cell r="AA2926">
            <v>39</v>
          </cell>
        </row>
        <row r="2927">
          <cell r="E2927" t="str">
            <v>Chinook salmon</v>
          </cell>
          <cell r="G2927">
            <v>44</v>
          </cell>
          <cell r="AA2927">
            <v>39</v>
          </cell>
        </row>
        <row r="2928">
          <cell r="E2928" t="str">
            <v>Chinook salmon</v>
          </cell>
          <cell r="G2928">
            <v>43</v>
          </cell>
          <cell r="AA2928">
            <v>39</v>
          </cell>
        </row>
        <row r="2929">
          <cell r="E2929" t="str">
            <v>Chinook salmon</v>
          </cell>
          <cell r="G2929">
            <v>67</v>
          </cell>
          <cell r="AA2929">
            <v>39</v>
          </cell>
        </row>
        <row r="2930">
          <cell r="E2930" t="str">
            <v>Chinook salmon</v>
          </cell>
          <cell r="G2930">
            <v>54</v>
          </cell>
          <cell r="AA2930">
            <v>39</v>
          </cell>
        </row>
        <row r="2931">
          <cell r="E2931" t="str">
            <v>Chinook salmon</v>
          </cell>
          <cell r="G2931">
            <v>58</v>
          </cell>
          <cell r="AA2931">
            <v>39</v>
          </cell>
        </row>
        <row r="2932">
          <cell r="E2932" t="str">
            <v>Chinook salmon</v>
          </cell>
          <cell r="G2932">
            <v>56</v>
          </cell>
          <cell r="AA2932">
            <v>39</v>
          </cell>
        </row>
        <row r="2933">
          <cell r="E2933" t="str">
            <v>Chinook salmon</v>
          </cell>
          <cell r="G2933">
            <v>69</v>
          </cell>
          <cell r="AA2933">
            <v>39</v>
          </cell>
        </row>
        <row r="2934">
          <cell r="E2934" t="str">
            <v>Chinook salmon</v>
          </cell>
          <cell r="G2934">
            <v>44</v>
          </cell>
          <cell r="H2934" t="str">
            <v>AD</v>
          </cell>
          <cell r="AA2934">
            <v>39</v>
          </cell>
        </row>
        <row r="2935">
          <cell r="E2935" t="str">
            <v>Chinook salmon</v>
          </cell>
          <cell r="G2935">
            <v>59</v>
          </cell>
          <cell r="H2935" t="str">
            <v>AD</v>
          </cell>
          <cell r="AA2935">
            <v>39</v>
          </cell>
        </row>
        <row r="2936">
          <cell r="E2936" t="str">
            <v>Chinook salmon</v>
          </cell>
          <cell r="G2936">
            <v>49</v>
          </cell>
          <cell r="H2936" t="str">
            <v>AD</v>
          </cell>
          <cell r="AA2936">
            <v>39</v>
          </cell>
        </row>
        <row r="2937">
          <cell r="E2937" t="str">
            <v>Chinook salmon</v>
          </cell>
          <cell r="G2937">
            <v>67</v>
          </cell>
          <cell r="AA2937">
            <v>39</v>
          </cell>
        </row>
        <row r="2938">
          <cell r="E2938" t="str">
            <v>Chinook salmon</v>
          </cell>
          <cell r="G2938">
            <v>64</v>
          </cell>
          <cell r="H2938" t="str">
            <v>AD</v>
          </cell>
          <cell r="AA2938">
            <v>39</v>
          </cell>
        </row>
        <row r="2939">
          <cell r="E2939" t="str">
            <v>Chinook salmon</v>
          </cell>
          <cell r="G2939">
            <v>67</v>
          </cell>
          <cell r="H2939" t="str">
            <v>AD</v>
          </cell>
          <cell r="AA2939">
            <v>39</v>
          </cell>
        </row>
        <row r="2940">
          <cell r="E2940" t="str">
            <v>Chinook salmon</v>
          </cell>
          <cell r="G2940">
            <v>74</v>
          </cell>
          <cell r="H2940" t="str">
            <v>AD</v>
          </cell>
          <cell r="AA2940">
            <v>39</v>
          </cell>
        </row>
        <row r="2941">
          <cell r="E2941" t="str">
            <v>steelhead</v>
          </cell>
          <cell r="G2941">
            <v>58</v>
          </cell>
          <cell r="AA2941">
            <v>39</v>
          </cell>
        </row>
        <row r="2942">
          <cell r="E2942" t="str">
            <v>Chinook salmon</v>
          </cell>
          <cell r="G2942">
            <v>62</v>
          </cell>
          <cell r="H2942" t="str">
            <v>AD</v>
          </cell>
          <cell r="AA2942">
            <v>39</v>
          </cell>
        </row>
        <row r="2943">
          <cell r="E2943" t="str">
            <v>Chinook salmon</v>
          </cell>
          <cell r="G2943">
            <v>49</v>
          </cell>
          <cell r="H2943" t="str">
            <v>AD</v>
          </cell>
          <cell r="AA2943">
            <v>39</v>
          </cell>
        </row>
        <row r="2944">
          <cell r="E2944" t="str">
            <v>Chinook salmon</v>
          </cell>
          <cell r="G2944">
            <v>53</v>
          </cell>
          <cell r="H2944" t="str">
            <v>AD</v>
          </cell>
          <cell r="AA2944">
            <v>39</v>
          </cell>
        </row>
        <row r="2945">
          <cell r="E2945" t="str">
            <v>Chinook salmon</v>
          </cell>
          <cell r="G2945">
            <v>47</v>
          </cell>
          <cell r="H2945" t="str">
            <v>AD</v>
          </cell>
          <cell r="AA2945">
            <v>39</v>
          </cell>
        </row>
        <row r="2946">
          <cell r="E2946" t="str">
            <v>Chinook salmon</v>
          </cell>
          <cell r="G2946">
            <v>67</v>
          </cell>
          <cell r="H2946" t="str">
            <v>AD</v>
          </cell>
          <cell r="AA2946">
            <v>39</v>
          </cell>
        </row>
        <row r="2947">
          <cell r="E2947" t="str">
            <v>Chinook salmon</v>
          </cell>
          <cell r="G2947">
            <v>51</v>
          </cell>
          <cell r="H2947" t="str">
            <v>AD</v>
          </cell>
          <cell r="AA2947">
            <v>39</v>
          </cell>
        </row>
        <row r="2948">
          <cell r="E2948" t="str">
            <v>Chinook salmon</v>
          </cell>
          <cell r="G2948">
            <v>48</v>
          </cell>
          <cell r="H2948" t="str">
            <v>AD</v>
          </cell>
          <cell r="AA2948">
            <v>39</v>
          </cell>
        </row>
        <row r="2949">
          <cell r="E2949" t="str">
            <v>Chinook salmon</v>
          </cell>
          <cell r="G2949">
            <v>56</v>
          </cell>
          <cell r="H2949" t="str">
            <v>AD</v>
          </cell>
          <cell r="AA2949">
            <v>39</v>
          </cell>
        </row>
        <row r="2950">
          <cell r="E2950" t="str">
            <v>Chinook salmon</v>
          </cell>
          <cell r="G2950">
            <v>74</v>
          </cell>
          <cell r="H2950" t="str">
            <v>AD</v>
          </cell>
          <cell r="AA2950">
            <v>39</v>
          </cell>
        </row>
        <row r="2951">
          <cell r="E2951" t="str">
            <v>Chinook salmon</v>
          </cell>
          <cell r="G2951">
            <v>48</v>
          </cell>
          <cell r="AA2951">
            <v>39</v>
          </cell>
        </row>
        <row r="2952">
          <cell r="E2952" t="str">
            <v>Chinook salmon</v>
          </cell>
          <cell r="G2952">
            <v>45</v>
          </cell>
          <cell r="AA2952">
            <v>39</v>
          </cell>
        </row>
        <row r="2953">
          <cell r="E2953" t="str">
            <v>Chinook salmon</v>
          </cell>
          <cell r="G2953">
            <v>47</v>
          </cell>
          <cell r="AA2953">
            <v>39</v>
          </cell>
        </row>
        <row r="2954">
          <cell r="E2954" t="str">
            <v>Chinook salmon</v>
          </cell>
          <cell r="G2954">
            <v>46</v>
          </cell>
          <cell r="AA2954">
            <v>39</v>
          </cell>
        </row>
        <row r="2955">
          <cell r="E2955" t="str">
            <v>Chinook salmon</v>
          </cell>
          <cell r="G2955">
            <v>63</v>
          </cell>
          <cell r="AA2955">
            <v>39</v>
          </cell>
        </row>
        <row r="2956">
          <cell r="E2956" t="str">
            <v>Chinook salmon</v>
          </cell>
          <cell r="G2956">
            <v>49</v>
          </cell>
          <cell r="AA2956">
            <v>39</v>
          </cell>
        </row>
        <row r="2957">
          <cell r="E2957" t="str">
            <v>Chinook salmon</v>
          </cell>
          <cell r="G2957">
            <v>64</v>
          </cell>
          <cell r="AA2957">
            <v>39</v>
          </cell>
        </row>
        <row r="2958">
          <cell r="E2958" t="str">
            <v>Chinook salmon</v>
          </cell>
          <cell r="G2958">
            <v>43</v>
          </cell>
          <cell r="AA2958">
            <v>39</v>
          </cell>
        </row>
        <row r="2959">
          <cell r="E2959" t="str">
            <v>Chinook salmon</v>
          </cell>
          <cell r="G2959">
            <v>54</v>
          </cell>
          <cell r="AA2959">
            <v>39</v>
          </cell>
        </row>
        <row r="2960">
          <cell r="E2960" t="str">
            <v>Chinook salmon</v>
          </cell>
          <cell r="G2960">
            <v>53</v>
          </cell>
          <cell r="AA2960">
            <v>39</v>
          </cell>
        </row>
        <row r="2961">
          <cell r="E2961" t="str">
            <v>Chinook salmon</v>
          </cell>
          <cell r="G2961">
            <v>55</v>
          </cell>
          <cell r="AA2961">
            <v>39</v>
          </cell>
        </row>
        <row r="2962">
          <cell r="E2962" t="str">
            <v>Chinook salmon</v>
          </cell>
          <cell r="G2962">
            <v>56</v>
          </cell>
          <cell r="AA2962">
            <v>39</v>
          </cell>
        </row>
        <row r="2963">
          <cell r="E2963" t="str">
            <v>Chinook salmon</v>
          </cell>
          <cell r="G2963">
            <v>62</v>
          </cell>
          <cell r="AA2963">
            <v>39</v>
          </cell>
        </row>
        <row r="2964">
          <cell r="E2964" t="str">
            <v>Chinook salmon</v>
          </cell>
          <cell r="G2964">
            <v>50</v>
          </cell>
          <cell r="AA2964">
            <v>39</v>
          </cell>
        </row>
        <row r="2965">
          <cell r="E2965" t="str">
            <v>Chinook salmon</v>
          </cell>
          <cell r="G2965">
            <v>48</v>
          </cell>
          <cell r="AA2965">
            <v>39</v>
          </cell>
        </row>
        <row r="2966">
          <cell r="E2966" t="str">
            <v>Chinook salmon</v>
          </cell>
          <cell r="G2966">
            <v>44</v>
          </cell>
          <cell r="AA2966">
            <v>39</v>
          </cell>
        </row>
        <row r="2967">
          <cell r="E2967" t="str">
            <v>Chinook salmon</v>
          </cell>
          <cell r="G2967">
            <v>42</v>
          </cell>
          <cell r="AA2967">
            <v>39</v>
          </cell>
        </row>
        <row r="2968">
          <cell r="E2968" t="str">
            <v>Chinook salmon</v>
          </cell>
          <cell r="G2968">
            <v>53</v>
          </cell>
          <cell r="AA2968">
            <v>39</v>
          </cell>
        </row>
        <row r="2969">
          <cell r="E2969" t="str">
            <v>Chinook salmon</v>
          </cell>
          <cell r="G2969">
            <v>53</v>
          </cell>
          <cell r="AA2969">
            <v>39</v>
          </cell>
        </row>
        <row r="2970">
          <cell r="E2970" t="str">
            <v>Chinook salmon</v>
          </cell>
          <cell r="G2970">
            <v>64</v>
          </cell>
          <cell r="AA2970">
            <v>39</v>
          </cell>
        </row>
        <row r="2971">
          <cell r="E2971" t="str">
            <v>Chinook salmon</v>
          </cell>
          <cell r="G2971">
            <v>61</v>
          </cell>
          <cell r="AA2971">
            <v>39</v>
          </cell>
        </row>
        <row r="2972">
          <cell r="E2972" t="str">
            <v>Chinook salmon</v>
          </cell>
          <cell r="G2972">
            <v>52</v>
          </cell>
          <cell r="AA2972">
            <v>39</v>
          </cell>
        </row>
        <row r="2973">
          <cell r="E2973" t="str">
            <v>Chinook salmon</v>
          </cell>
          <cell r="G2973">
            <v>49</v>
          </cell>
          <cell r="AA2973">
            <v>39</v>
          </cell>
        </row>
        <row r="2974">
          <cell r="E2974" t="str">
            <v>Chinook salmon</v>
          </cell>
          <cell r="G2974">
            <v>56</v>
          </cell>
          <cell r="AA2974">
            <v>39</v>
          </cell>
        </row>
        <row r="2975">
          <cell r="E2975" t="str">
            <v>Chinook salmon</v>
          </cell>
          <cell r="G2975">
            <v>55</v>
          </cell>
          <cell r="AA2975">
            <v>39</v>
          </cell>
        </row>
        <row r="2976">
          <cell r="E2976" t="str">
            <v>Chinook salmon</v>
          </cell>
          <cell r="G2976">
            <v>51</v>
          </cell>
          <cell r="AA2976">
            <v>39</v>
          </cell>
        </row>
        <row r="2977">
          <cell r="E2977" t="str">
            <v>Chinook salmon</v>
          </cell>
          <cell r="G2977">
            <v>56</v>
          </cell>
          <cell r="AA2977">
            <v>39</v>
          </cell>
        </row>
        <row r="2978">
          <cell r="E2978" t="str">
            <v>Chinook salmon</v>
          </cell>
          <cell r="G2978">
            <v>51</v>
          </cell>
          <cell r="AA2978">
            <v>39</v>
          </cell>
        </row>
        <row r="2979">
          <cell r="E2979" t="str">
            <v>Chinook salmon</v>
          </cell>
          <cell r="G2979">
            <v>55</v>
          </cell>
          <cell r="AA2979">
            <v>39</v>
          </cell>
        </row>
        <row r="2980">
          <cell r="E2980" t="str">
            <v>Chinook salmon</v>
          </cell>
          <cell r="G2980">
            <v>45</v>
          </cell>
          <cell r="AA2980">
            <v>39</v>
          </cell>
        </row>
        <row r="2981">
          <cell r="E2981" t="str">
            <v>Chinook salmon</v>
          </cell>
          <cell r="G2981">
            <v>60</v>
          </cell>
          <cell r="AA2981">
            <v>39</v>
          </cell>
        </row>
        <row r="2982">
          <cell r="E2982" t="str">
            <v>Chinook salmon</v>
          </cell>
          <cell r="G2982">
            <v>61</v>
          </cell>
          <cell r="AA2982">
            <v>39</v>
          </cell>
        </row>
        <row r="2983">
          <cell r="E2983" t="str">
            <v>Chinook salmon</v>
          </cell>
          <cell r="G2983">
            <v>56</v>
          </cell>
          <cell r="AA2983">
            <v>39</v>
          </cell>
        </row>
        <row r="2984">
          <cell r="E2984" t="str">
            <v>Chinook salmon</v>
          </cell>
          <cell r="G2984">
            <v>71</v>
          </cell>
          <cell r="AA2984">
            <v>39</v>
          </cell>
        </row>
        <row r="2985">
          <cell r="E2985" t="str">
            <v>Chinook salmon</v>
          </cell>
          <cell r="G2985">
            <v>73</v>
          </cell>
          <cell r="AA2985">
            <v>39</v>
          </cell>
        </row>
        <row r="2986">
          <cell r="E2986" t="str">
            <v>Chinook salmon</v>
          </cell>
          <cell r="G2986">
            <v>69</v>
          </cell>
          <cell r="AA2986">
            <v>39</v>
          </cell>
        </row>
        <row r="2987">
          <cell r="E2987" t="str">
            <v>Chinook salmon</v>
          </cell>
          <cell r="G2987">
            <v>67</v>
          </cell>
          <cell r="AA2987">
            <v>39</v>
          </cell>
        </row>
        <row r="2988">
          <cell r="E2988" t="str">
            <v>Chinook salmon</v>
          </cell>
          <cell r="G2988">
            <v>74</v>
          </cell>
          <cell r="AA2988">
            <v>39</v>
          </cell>
        </row>
        <row r="2989">
          <cell r="E2989" t="str">
            <v>Chinook salmon</v>
          </cell>
          <cell r="G2989">
            <v>54</v>
          </cell>
          <cell r="AA2989">
            <v>39</v>
          </cell>
        </row>
        <row r="2990">
          <cell r="E2990" t="str">
            <v>Chinook salmon</v>
          </cell>
          <cell r="G2990">
            <v>73</v>
          </cell>
          <cell r="AA2990">
            <v>39</v>
          </cell>
        </row>
        <row r="2991">
          <cell r="E2991" t="str">
            <v>Chinook salmon</v>
          </cell>
          <cell r="G2991">
            <v>55</v>
          </cell>
          <cell r="AA2991">
            <v>39</v>
          </cell>
        </row>
        <row r="2992">
          <cell r="E2992" t="str">
            <v>Chinook salmon</v>
          </cell>
          <cell r="G2992">
            <v>65</v>
          </cell>
          <cell r="AA2992">
            <v>39</v>
          </cell>
        </row>
        <row r="2993">
          <cell r="E2993" t="str">
            <v>Chinook salmon</v>
          </cell>
          <cell r="G2993">
            <v>52</v>
          </cell>
          <cell r="AA2993">
            <v>39</v>
          </cell>
        </row>
        <row r="2994">
          <cell r="E2994" t="str">
            <v>Chinook salmon</v>
          </cell>
          <cell r="G2994">
            <v>65</v>
          </cell>
          <cell r="AA2994">
            <v>39</v>
          </cell>
        </row>
        <row r="2995">
          <cell r="E2995" t="str">
            <v>Chinook salmon</v>
          </cell>
          <cell r="G2995">
            <v>51</v>
          </cell>
          <cell r="AA2995">
            <v>39</v>
          </cell>
        </row>
        <row r="2996">
          <cell r="E2996" t="str">
            <v>Chinook salmon</v>
          </cell>
          <cell r="G2996">
            <v>67</v>
          </cell>
          <cell r="AA2996">
            <v>39</v>
          </cell>
        </row>
        <row r="2997">
          <cell r="E2997" t="str">
            <v>Chinook salmon</v>
          </cell>
          <cell r="G2997">
            <v>66</v>
          </cell>
          <cell r="AA2997">
            <v>39</v>
          </cell>
        </row>
        <row r="2998">
          <cell r="E2998" t="str">
            <v>Chinook salmon</v>
          </cell>
          <cell r="G2998">
            <v>49</v>
          </cell>
          <cell r="AA2998">
            <v>39</v>
          </cell>
        </row>
        <row r="2999">
          <cell r="E2999" t="str">
            <v>Chinook salmon</v>
          </cell>
          <cell r="G2999">
            <v>48</v>
          </cell>
          <cell r="AA2999">
            <v>39</v>
          </cell>
        </row>
        <row r="3000">
          <cell r="E3000" t="str">
            <v>Chinook salmon</v>
          </cell>
          <cell r="G3000">
            <v>51</v>
          </cell>
          <cell r="AA3000">
            <v>39</v>
          </cell>
        </row>
        <row r="3001">
          <cell r="E3001" t="str">
            <v>Chinook salmon</v>
          </cell>
          <cell r="G3001">
            <v>65</v>
          </cell>
          <cell r="AA3001">
            <v>39</v>
          </cell>
        </row>
        <row r="3002">
          <cell r="E3002" t="str">
            <v>Chinook salmon</v>
          </cell>
          <cell r="G3002">
            <v>67</v>
          </cell>
          <cell r="AA3002">
            <v>39</v>
          </cell>
        </row>
        <row r="3003">
          <cell r="E3003" t="str">
            <v>Chinook salmon</v>
          </cell>
          <cell r="G3003">
            <v>63</v>
          </cell>
          <cell r="AA3003">
            <v>39</v>
          </cell>
        </row>
        <row r="3004">
          <cell r="E3004" t="str">
            <v>Chinook salmon</v>
          </cell>
          <cell r="G3004">
            <v>62</v>
          </cell>
          <cell r="AA3004">
            <v>39</v>
          </cell>
        </row>
        <row r="3005">
          <cell r="E3005" t="str">
            <v>Chinook salmon</v>
          </cell>
          <cell r="G3005">
            <v>43</v>
          </cell>
          <cell r="AA3005">
            <v>39</v>
          </cell>
        </row>
        <row r="3006">
          <cell r="E3006" t="str">
            <v>Chinook salmon</v>
          </cell>
          <cell r="G3006">
            <v>46</v>
          </cell>
          <cell r="AA3006">
            <v>39</v>
          </cell>
        </row>
        <row r="3007">
          <cell r="E3007" t="str">
            <v>Chinook salmon</v>
          </cell>
          <cell r="G3007">
            <v>47</v>
          </cell>
          <cell r="AA3007">
            <v>39</v>
          </cell>
        </row>
        <row r="3008">
          <cell r="E3008" t="str">
            <v>Chinook salmon</v>
          </cell>
          <cell r="G3008">
            <v>53</v>
          </cell>
          <cell r="H3008" t="str">
            <v>AD</v>
          </cell>
          <cell r="AA3008">
            <v>39</v>
          </cell>
        </row>
        <row r="3009">
          <cell r="E3009" t="str">
            <v>Chinook salmon</v>
          </cell>
          <cell r="G3009">
            <v>53</v>
          </cell>
          <cell r="H3009" t="str">
            <v>AD</v>
          </cell>
          <cell r="AA3009">
            <v>39</v>
          </cell>
        </row>
        <row r="3010">
          <cell r="E3010" t="str">
            <v>Chinook salmon</v>
          </cell>
          <cell r="G3010">
            <v>64</v>
          </cell>
          <cell r="H3010" t="str">
            <v>AD</v>
          </cell>
          <cell r="AA3010">
            <v>39</v>
          </cell>
        </row>
        <row r="3011">
          <cell r="E3011" t="str">
            <v>Chinook salmon</v>
          </cell>
          <cell r="G3011">
            <v>45</v>
          </cell>
          <cell r="H3011" t="str">
            <v>AD</v>
          </cell>
          <cell r="AA3011">
            <v>39</v>
          </cell>
        </row>
        <row r="3012">
          <cell r="E3012" t="str">
            <v>Chinook salmon</v>
          </cell>
          <cell r="G3012">
            <v>64</v>
          </cell>
          <cell r="H3012" t="str">
            <v>AD</v>
          </cell>
          <cell r="AA3012">
            <v>39</v>
          </cell>
        </row>
        <row r="3013">
          <cell r="E3013" t="str">
            <v>Chinook salmon</v>
          </cell>
          <cell r="G3013">
            <v>72</v>
          </cell>
          <cell r="H3013" t="str">
            <v>AD</v>
          </cell>
          <cell r="AA3013">
            <v>39</v>
          </cell>
        </row>
        <row r="3014">
          <cell r="E3014" t="str">
            <v>Chinook salmon</v>
          </cell>
          <cell r="G3014">
            <v>66</v>
          </cell>
          <cell r="H3014" t="str">
            <v>AD</v>
          </cell>
          <cell r="AA3014">
            <v>39</v>
          </cell>
        </row>
        <row r="3015">
          <cell r="E3015" t="str">
            <v>Chinook salmon</v>
          </cell>
          <cell r="G3015">
            <v>55</v>
          </cell>
          <cell r="H3015" t="str">
            <v>AD</v>
          </cell>
          <cell r="AA3015">
            <v>39</v>
          </cell>
        </row>
        <row r="3016">
          <cell r="E3016" t="str">
            <v>Chinook salmon</v>
          </cell>
          <cell r="G3016">
            <v>51</v>
          </cell>
          <cell r="H3016" t="str">
            <v>AD</v>
          </cell>
          <cell r="AA3016">
            <v>39</v>
          </cell>
        </row>
        <row r="3017">
          <cell r="E3017" t="str">
            <v>Chinook salmon</v>
          </cell>
          <cell r="G3017">
            <v>43</v>
          </cell>
          <cell r="H3017" t="str">
            <v>AD</v>
          </cell>
          <cell r="AA3017">
            <v>39</v>
          </cell>
        </row>
        <row r="3018">
          <cell r="E3018" t="str">
            <v>Chinook salmon</v>
          </cell>
          <cell r="G3018">
            <v>53</v>
          </cell>
          <cell r="H3018" t="str">
            <v>AD</v>
          </cell>
          <cell r="AA3018">
            <v>39</v>
          </cell>
        </row>
        <row r="3019">
          <cell r="E3019" t="str">
            <v>Chinook salmon</v>
          </cell>
          <cell r="G3019">
            <v>54</v>
          </cell>
          <cell r="AA3019">
            <v>39</v>
          </cell>
        </row>
        <row r="3020">
          <cell r="E3020" t="str">
            <v>Chinook salmon</v>
          </cell>
          <cell r="G3020">
            <v>69</v>
          </cell>
          <cell r="AA3020">
            <v>39</v>
          </cell>
        </row>
        <row r="3021">
          <cell r="E3021" t="str">
            <v>Chinook salmon</v>
          </cell>
          <cell r="G3021">
            <v>50</v>
          </cell>
          <cell r="AA3021">
            <v>39</v>
          </cell>
        </row>
        <row r="3022">
          <cell r="E3022" t="str">
            <v>Chinook salmon</v>
          </cell>
          <cell r="G3022">
            <v>75</v>
          </cell>
          <cell r="AA3022">
            <v>39</v>
          </cell>
        </row>
        <row r="3023">
          <cell r="E3023" t="str">
            <v>Chinook salmon</v>
          </cell>
          <cell r="G3023">
            <v>51</v>
          </cell>
          <cell r="AA3023">
            <v>39</v>
          </cell>
        </row>
        <row r="3024">
          <cell r="E3024" t="str">
            <v>Chinook salmon</v>
          </cell>
          <cell r="G3024">
            <v>44</v>
          </cell>
          <cell r="AA3024">
            <v>39</v>
          </cell>
        </row>
        <row r="3025">
          <cell r="E3025" t="str">
            <v>Chinook salmon</v>
          </cell>
          <cell r="G3025">
            <v>55</v>
          </cell>
          <cell r="AA3025">
            <v>39</v>
          </cell>
        </row>
        <row r="3026">
          <cell r="E3026" t="str">
            <v>Chinook salmon</v>
          </cell>
          <cell r="G3026">
            <v>48</v>
          </cell>
          <cell r="AA3026">
            <v>39</v>
          </cell>
        </row>
        <row r="3027">
          <cell r="E3027" t="str">
            <v>Chinook salmon</v>
          </cell>
          <cell r="G3027">
            <v>62</v>
          </cell>
          <cell r="AA3027">
            <v>39</v>
          </cell>
        </row>
        <row r="3028">
          <cell r="E3028" t="str">
            <v>Chinook salmon</v>
          </cell>
          <cell r="G3028">
            <v>46</v>
          </cell>
          <cell r="AA3028">
            <v>39</v>
          </cell>
        </row>
        <row r="3029">
          <cell r="E3029" t="str">
            <v>Chinook salmon</v>
          </cell>
          <cell r="G3029">
            <v>63</v>
          </cell>
          <cell r="AA3029">
            <v>39</v>
          </cell>
        </row>
        <row r="3030">
          <cell r="E3030" t="str">
            <v>Chinook salmon</v>
          </cell>
          <cell r="G3030">
            <v>50</v>
          </cell>
          <cell r="AA3030">
            <v>39</v>
          </cell>
        </row>
        <row r="3031">
          <cell r="E3031" t="str">
            <v>Chinook salmon</v>
          </cell>
          <cell r="G3031">
            <v>62</v>
          </cell>
          <cell r="AA3031">
            <v>39</v>
          </cell>
        </row>
        <row r="3032">
          <cell r="E3032" t="str">
            <v>Chinook salmon</v>
          </cell>
          <cell r="G3032">
            <v>41</v>
          </cell>
          <cell r="AA3032">
            <v>39</v>
          </cell>
        </row>
        <row r="3033">
          <cell r="E3033" t="str">
            <v>Chinook salmon</v>
          </cell>
          <cell r="G3033">
            <v>50</v>
          </cell>
          <cell r="AA3033">
            <v>39</v>
          </cell>
        </row>
        <row r="3034">
          <cell r="E3034" t="str">
            <v>Chinook salmon</v>
          </cell>
          <cell r="G3034">
            <v>46</v>
          </cell>
          <cell r="AA3034">
            <v>39</v>
          </cell>
        </row>
        <row r="3035">
          <cell r="E3035" t="str">
            <v>Chinook salmon</v>
          </cell>
          <cell r="G3035">
            <v>47</v>
          </cell>
          <cell r="AA3035">
            <v>39</v>
          </cell>
        </row>
        <row r="3036">
          <cell r="E3036" t="str">
            <v>Chinook salmon</v>
          </cell>
          <cell r="G3036">
            <v>52</v>
          </cell>
          <cell r="AA3036">
            <v>39</v>
          </cell>
        </row>
        <row r="3037">
          <cell r="E3037" t="str">
            <v>Chinook salmon</v>
          </cell>
          <cell r="G3037">
            <v>62</v>
          </cell>
          <cell r="AA3037">
            <v>39</v>
          </cell>
        </row>
        <row r="3038">
          <cell r="E3038" t="str">
            <v>Chinook salmon</v>
          </cell>
          <cell r="G3038">
            <v>53</v>
          </cell>
          <cell r="AA3038">
            <v>39</v>
          </cell>
        </row>
        <row r="3039">
          <cell r="E3039" t="str">
            <v>Chinook salmon</v>
          </cell>
          <cell r="G3039">
            <v>51</v>
          </cell>
          <cell r="AA3039">
            <v>39</v>
          </cell>
        </row>
        <row r="3040">
          <cell r="E3040" t="str">
            <v>Chinook salmon</v>
          </cell>
          <cell r="G3040">
            <v>52</v>
          </cell>
          <cell r="AA3040">
            <v>39</v>
          </cell>
        </row>
        <row r="3041">
          <cell r="E3041" t="str">
            <v>Chinook salmon</v>
          </cell>
          <cell r="G3041">
            <v>53</v>
          </cell>
          <cell r="AA3041">
            <v>39</v>
          </cell>
        </row>
        <row r="3042">
          <cell r="E3042" t="str">
            <v>Chinook salmon</v>
          </cell>
          <cell r="G3042">
            <v>46</v>
          </cell>
          <cell r="AA3042">
            <v>39</v>
          </cell>
        </row>
        <row r="3043">
          <cell r="E3043" t="str">
            <v>Chinook salmon</v>
          </cell>
          <cell r="G3043">
            <v>49</v>
          </cell>
          <cell r="AA3043">
            <v>39</v>
          </cell>
        </row>
        <row r="3044">
          <cell r="E3044" t="str">
            <v>Chinook salmon</v>
          </cell>
          <cell r="G3044">
            <v>60</v>
          </cell>
          <cell r="AA3044">
            <v>39</v>
          </cell>
        </row>
        <row r="3045">
          <cell r="E3045" t="str">
            <v>Chinook salmon</v>
          </cell>
          <cell r="G3045">
            <v>51</v>
          </cell>
          <cell r="AA3045">
            <v>39</v>
          </cell>
        </row>
        <row r="3046">
          <cell r="E3046" t="str">
            <v>Chinook salmon</v>
          </cell>
          <cell r="G3046">
            <v>47</v>
          </cell>
          <cell r="AA3046">
            <v>39</v>
          </cell>
        </row>
        <row r="3047">
          <cell r="E3047" t="str">
            <v>Chinook salmon</v>
          </cell>
          <cell r="G3047">
            <v>63</v>
          </cell>
          <cell r="H3047" t="str">
            <v>AD</v>
          </cell>
          <cell r="AA3047">
            <v>39</v>
          </cell>
        </row>
        <row r="3048">
          <cell r="E3048" t="str">
            <v>Chinook salmon</v>
          </cell>
          <cell r="G3048">
            <v>56</v>
          </cell>
          <cell r="H3048" t="str">
            <v>AD</v>
          </cell>
          <cell r="AA3048">
            <v>39</v>
          </cell>
        </row>
        <row r="3049">
          <cell r="E3049" t="str">
            <v>Chinook salmon</v>
          </cell>
          <cell r="G3049">
            <v>45</v>
          </cell>
          <cell r="H3049" t="str">
            <v>AD</v>
          </cell>
          <cell r="AA3049">
            <v>39</v>
          </cell>
        </row>
        <row r="3050">
          <cell r="E3050" t="str">
            <v>Chinook salmon</v>
          </cell>
          <cell r="G3050">
            <v>51</v>
          </cell>
          <cell r="H3050" t="str">
            <v>AD</v>
          </cell>
          <cell r="AA3050">
            <v>39</v>
          </cell>
        </row>
        <row r="3051">
          <cell r="E3051" t="str">
            <v>Chinook salmon</v>
          </cell>
          <cell r="G3051">
            <v>51</v>
          </cell>
          <cell r="H3051" t="str">
            <v>AD</v>
          </cell>
          <cell r="AA3051">
            <v>39</v>
          </cell>
        </row>
        <row r="3052">
          <cell r="E3052" t="str">
            <v>Chinook salmon</v>
          </cell>
          <cell r="G3052">
            <v>46</v>
          </cell>
          <cell r="H3052" t="str">
            <v>AD</v>
          </cell>
          <cell r="AA3052">
            <v>39</v>
          </cell>
        </row>
        <row r="3053">
          <cell r="E3053" t="str">
            <v>Chinook salmon</v>
          </cell>
          <cell r="G3053">
            <v>51</v>
          </cell>
          <cell r="H3053" t="str">
            <v>AD</v>
          </cell>
          <cell r="AA3053">
            <v>39</v>
          </cell>
        </row>
        <row r="3054">
          <cell r="E3054" t="str">
            <v>Chinook salmon</v>
          </cell>
          <cell r="G3054">
            <v>49</v>
          </cell>
          <cell r="H3054" t="str">
            <v>AD</v>
          </cell>
          <cell r="AA3054">
            <v>39</v>
          </cell>
        </row>
        <row r="3055">
          <cell r="E3055" t="str">
            <v>Chinook salmon</v>
          </cell>
          <cell r="G3055">
            <v>52</v>
          </cell>
          <cell r="H3055" t="str">
            <v>AD</v>
          </cell>
          <cell r="AA3055">
            <v>39</v>
          </cell>
        </row>
        <row r="3056">
          <cell r="E3056" t="str">
            <v>Chinook salmon</v>
          </cell>
          <cell r="G3056">
            <v>70</v>
          </cell>
          <cell r="H3056" t="str">
            <v>AD</v>
          </cell>
          <cell r="AA3056">
            <v>39</v>
          </cell>
        </row>
        <row r="3057">
          <cell r="E3057" t="str">
            <v>Chinook salmon</v>
          </cell>
          <cell r="G3057">
            <v>64</v>
          </cell>
          <cell r="H3057" t="str">
            <v>AD</v>
          </cell>
          <cell r="AA3057">
            <v>39</v>
          </cell>
        </row>
        <row r="3058">
          <cell r="E3058" t="str">
            <v>Chinook salmon</v>
          </cell>
          <cell r="G3058">
            <v>66</v>
          </cell>
          <cell r="AA3058">
            <v>39</v>
          </cell>
        </row>
        <row r="3059">
          <cell r="E3059" t="str">
            <v>Chinook salmon</v>
          </cell>
          <cell r="G3059">
            <v>68</v>
          </cell>
          <cell r="AA3059">
            <v>39</v>
          </cell>
        </row>
        <row r="3060">
          <cell r="E3060" t="str">
            <v>Chinook salmon</v>
          </cell>
          <cell r="G3060">
            <v>64</v>
          </cell>
          <cell r="AA3060">
            <v>39</v>
          </cell>
        </row>
        <row r="3061">
          <cell r="E3061" t="str">
            <v>Chinook salmon</v>
          </cell>
          <cell r="G3061">
            <v>53</v>
          </cell>
          <cell r="AA3061">
            <v>39</v>
          </cell>
        </row>
        <row r="3062">
          <cell r="E3062" t="str">
            <v>Chinook salmon</v>
          </cell>
          <cell r="G3062">
            <v>53</v>
          </cell>
          <cell r="AA3062">
            <v>39</v>
          </cell>
        </row>
        <row r="3063">
          <cell r="E3063" t="str">
            <v>Chinook salmon</v>
          </cell>
          <cell r="G3063">
            <v>48</v>
          </cell>
          <cell r="AA3063">
            <v>39</v>
          </cell>
        </row>
        <row r="3064">
          <cell r="E3064" t="str">
            <v>Chinook salmon</v>
          </cell>
          <cell r="G3064">
            <v>67</v>
          </cell>
          <cell r="AA3064">
            <v>39</v>
          </cell>
        </row>
        <row r="3065">
          <cell r="E3065" t="str">
            <v>Chinook salmon</v>
          </cell>
          <cell r="G3065">
            <v>57</v>
          </cell>
          <cell r="AA3065">
            <v>39</v>
          </cell>
        </row>
        <row r="3066">
          <cell r="E3066" t="str">
            <v>Chinook salmon</v>
          </cell>
          <cell r="G3066">
            <v>56</v>
          </cell>
          <cell r="H3066" t="str">
            <v>AD</v>
          </cell>
          <cell r="AA3066">
            <v>39</v>
          </cell>
        </row>
        <row r="3067">
          <cell r="E3067" t="str">
            <v>Chinook salmon</v>
          </cell>
          <cell r="G3067">
            <v>55</v>
          </cell>
          <cell r="H3067" t="str">
            <v>AD</v>
          </cell>
          <cell r="AA3067">
            <v>39</v>
          </cell>
        </row>
        <row r="3068">
          <cell r="E3068" t="str">
            <v>Chinook salmon</v>
          </cell>
          <cell r="G3068">
            <v>69</v>
          </cell>
          <cell r="AA3068">
            <v>39</v>
          </cell>
        </row>
        <row r="3069">
          <cell r="E3069" t="str">
            <v>Chinook salmon</v>
          </cell>
          <cell r="G3069">
            <v>52</v>
          </cell>
          <cell r="AA3069">
            <v>39</v>
          </cell>
        </row>
        <row r="3070">
          <cell r="E3070" t="str">
            <v>Chinook salmon</v>
          </cell>
          <cell r="G3070">
            <v>62</v>
          </cell>
          <cell r="H3070" t="str">
            <v>AD</v>
          </cell>
          <cell r="AA3070">
            <v>39</v>
          </cell>
        </row>
        <row r="3071">
          <cell r="E3071" t="str">
            <v>Chinook salmon</v>
          </cell>
          <cell r="G3071">
            <v>55</v>
          </cell>
          <cell r="AA3071">
            <v>39</v>
          </cell>
        </row>
        <row r="3072">
          <cell r="E3072" t="str">
            <v>Chinook salmon</v>
          </cell>
          <cell r="G3072">
            <v>53</v>
          </cell>
          <cell r="AA3072">
            <v>39</v>
          </cell>
        </row>
        <row r="3073">
          <cell r="E3073" t="str">
            <v>Chinook salmon</v>
          </cell>
          <cell r="G3073">
            <v>56</v>
          </cell>
          <cell r="AA3073">
            <v>39</v>
          </cell>
        </row>
        <row r="3074">
          <cell r="E3074" t="str">
            <v>Chinook salmon</v>
          </cell>
          <cell r="G3074">
            <v>63</v>
          </cell>
          <cell r="AA3074">
            <v>39</v>
          </cell>
        </row>
        <row r="3075">
          <cell r="E3075" t="str">
            <v>Chinook salmon</v>
          </cell>
          <cell r="G3075">
            <v>67</v>
          </cell>
          <cell r="AA3075">
            <v>39</v>
          </cell>
        </row>
        <row r="3076">
          <cell r="E3076" t="str">
            <v>Chinook salmon</v>
          </cell>
          <cell r="G3076">
            <v>42</v>
          </cell>
          <cell r="H3076" t="str">
            <v>AD</v>
          </cell>
          <cell r="AA3076">
            <v>39</v>
          </cell>
        </row>
        <row r="3077">
          <cell r="E3077" t="str">
            <v>Chinook salmon</v>
          </cell>
          <cell r="G3077">
            <v>51</v>
          </cell>
          <cell r="H3077" t="str">
            <v>AD</v>
          </cell>
          <cell r="AA3077">
            <v>39</v>
          </cell>
        </row>
        <row r="3078">
          <cell r="E3078" t="str">
            <v>Chinook salmon</v>
          </cell>
          <cell r="G3078">
            <v>65</v>
          </cell>
          <cell r="AA3078">
            <v>39</v>
          </cell>
        </row>
        <row r="3079">
          <cell r="E3079" t="str">
            <v>Chinook salmon</v>
          </cell>
          <cell r="G3079">
            <v>71</v>
          </cell>
          <cell r="AA3079">
            <v>39</v>
          </cell>
        </row>
        <row r="3080">
          <cell r="E3080" t="str">
            <v>Chinook salmon</v>
          </cell>
          <cell r="G3080">
            <v>58</v>
          </cell>
          <cell r="AA3080">
            <v>39</v>
          </cell>
        </row>
        <row r="3081">
          <cell r="E3081" t="str">
            <v>Chinook salmon</v>
          </cell>
          <cell r="G3081">
            <v>58</v>
          </cell>
          <cell r="AA3081">
            <v>39</v>
          </cell>
        </row>
        <row r="3082">
          <cell r="E3082" t="str">
            <v>Chinook salmon</v>
          </cell>
          <cell r="G3082">
            <v>67</v>
          </cell>
          <cell r="AA3082">
            <v>39</v>
          </cell>
        </row>
        <row r="3083">
          <cell r="E3083" t="str">
            <v>Chinook salmon</v>
          </cell>
          <cell r="G3083">
            <v>57</v>
          </cell>
          <cell r="AA3083">
            <v>39</v>
          </cell>
        </row>
        <row r="3084">
          <cell r="E3084" t="str">
            <v>Chinook salmon</v>
          </cell>
          <cell r="G3084">
            <v>64</v>
          </cell>
          <cell r="AA3084">
            <v>39</v>
          </cell>
        </row>
        <row r="3085">
          <cell r="E3085" t="str">
            <v>Chinook salmon</v>
          </cell>
          <cell r="G3085">
            <v>63</v>
          </cell>
          <cell r="H3085" t="str">
            <v>AD</v>
          </cell>
          <cell r="AA3085">
            <v>39</v>
          </cell>
        </row>
        <row r="3086">
          <cell r="E3086" t="str">
            <v>Chinook salmon</v>
          </cell>
          <cell r="G3086">
            <v>67</v>
          </cell>
          <cell r="AA3086">
            <v>39</v>
          </cell>
        </row>
        <row r="3087">
          <cell r="E3087" t="str">
            <v>Chinook salmon</v>
          </cell>
          <cell r="G3087">
            <v>69</v>
          </cell>
          <cell r="AA3087">
            <v>39</v>
          </cell>
        </row>
        <row r="3088">
          <cell r="E3088" t="str">
            <v>Chinook salmon</v>
          </cell>
          <cell r="G3088">
            <v>67</v>
          </cell>
          <cell r="AA3088">
            <v>39</v>
          </cell>
        </row>
        <row r="3089">
          <cell r="E3089" t="str">
            <v>Chinook salmon</v>
          </cell>
          <cell r="G3089">
            <v>60</v>
          </cell>
          <cell r="AA3089">
            <v>39</v>
          </cell>
        </row>
        <row r="3090">
          <cell r="E3090" t="str">
            <v>Chinook salmon</v>
          </cell>
          <cell r="G3090">
            <v>67</v>
          </cell>
          <cell r="H3090" t="str">
            <v>AD</v>
          </cell>
          <cell r="AA3090">
            <v>39</v>
          </cell>
        </row>
        <row r="3091">
          <cell r="E3091" t="str">
            <v>Chinook salmon</v>
          </cell>
          <cell r="G3091">
            <v>63</v>
          </cell>
          <cell r="AA3091">
            <v>39</v>
          </cell>
        </row>
        <row r="3092">
          <cell r="E3092" t="str">
            <v>Chinook salmon</v>
          </cell>
          <cell r="G3092">
            <v>69</v>
          </cell>
          <cell r="AA3092">
            <v>39</v>
          </cell>
        </row>
        <row r="3093">
          <cell r="E3093" t="str">
            <v>Chinook salmon</v>
          </cell>
          <cell r="G3093">
            <v>68</v>
          </cell>
          <cell r="AA3093">
            <v>39</v>
          </cell>
        </row>
        <row r="3094">
          <cell r="E3094" t="str">
            <v>Chinook salmon</v>
          </cell>
          <cell r="G3094">
            <v>81</v>
          </cell>
          <cell r="AA3094">
            <v>39</v>
          </cell>
        </row>
        <row r="3095">
          <cell r="E3095" t="str">
            <v>Chinook salmon</v>
          </cell>
          <cell r="G3095">
            <v>67</v>
          </cell>
          <cell r="AA3095">
            <v>39</v>
          </cell>
        </row>
        <row r="3096">
          <cell r="E3096" t="str">
            <v>Chinook salmon</v>
          </cell>
          <cell r="G3096">
            <v>78</v>
          </cell>
          <cell r="AA3096">
            <v>39</v>
          </cell>
        </row>
        <row r="3097">
          <cell r="E3097" t="str">
            <v>Chinook salmon</v>
          </cell>
          <cell r="G3097">
            <v>54</v>
          </cell>
          <cell r="AA3097">
            <v>39</v>
          </cell>
        </row>
        <row r="3098">
          <cell r="E3098" t="str">
            <v>Chinook salmon</v>
          </cell>
          <cell r="G3098">
            <v>65</v>
          </cell>
          <cell r="H3098" t="str">
            <v>AD</v>
          </cell>
          <cell r="AA3098">
            <v>39</v>
          </cell>
        </row>
        <row r="3099">
          <cell r="E3099" t="str">
            <v>Chinook salmon</v>
          </cell>
          <cell r="G3099">
            <v>56</v>
          </cell>
          <cell r="AA3099">
            <v>39</v>
          </cell>
        </row>
        <row r="3100">
          <cell r="E3100" t="str">
            <v>Chinook salmon</v>
          </cell>
          <cell r="G3100">
            <v>60</v>
          </cell>
          <cell r="AA3100">
            <v>39</v>
          </cell>
        </row>
        <row r="3101">
          <cell r="E3101" t="str">
            <v>Chinook salmon</v>
          </cell>
          <cell r="G3101">
            <v>68</v>
          </cell>
          <cell r="AA3101">
            <v>39</v>
          </cell>
        </row>
        <row r="3102">
          <cell r="E3102" t="str">
            <v>Chinook salmon</v>
          </cell>
          <cell r="G3102">
            <v>61</v>
          </cell>
          <cell r="AA3102">
            <v>39</v>
          </cell>
        </row>
        <row r="3103">
          <cell r="E3103" t="str">
            <v>Chinook salmon</v>
          </cell>
          <cell r="G3103">
            <v>73</v>
          </cell>
          <cell r="AA3103">
            <v>39</v>
          </cell>
        </row>
        <row r="3104">
          <cell r="E3104" t="str">
            <v>Chinook salmon</v>
          </cell>
          <cell r="G3104">
            <v>61</v>
          </cell>
          <cell r="AA3104">
            <v>39</v>
          </cell>
        </row>
        <row r="3105">
          <cell r="E3105" t="str">
            <v>Chinook salmon</v>
          </cell>
          <cell r="G3105">
            <v>71</v>
          </cell>
          <cell r="AA3105">
            <v>39</v>
          </cell>
        </row>
        <row r="3106">
          <cell r="E3106" t="str">
            <v>Chinook salmon</v>
          </cell>
          <cell r="G3106">
            <v>67</v>
          </cell>
          <cell r="H3106" t="str">
            <v>AD</v>
          </cell>
          <cell r="AA3106">
            <v>39</v>
          </cell>
        </row>
        <row r="3107">
          <cell r="E3107" t="str">
            <v>Chinook salmon</v>
          </cell>
          <cell r="G3107">
            <v>68</v>
          </cell>
          <cell r="H3107" t="str">
            <v>AD</v>
          </cell>
          <cell r="AA3107">
            <v>39</v>
          </cell>
        </row>
        <row r="3108">
          <cell r="E3108" t="str">
            <v>Chinook salmon</v>
          </cell>
          <cell r="G3108">
            <v>74</v>
          </cell>
          <cell r="H3108" t="str">
            <v>AD</v>
          </cell>
          <cell r="AA3108">
            <v>39</v>
          </cell>
        </row>
        <row r="3109">
          <cell r="E3109" t="str">
            <v>Chinook salmon</v>
          </cell>
          <cell r="G3109">
            <v>68</v>
          </cell>
          <cell r="H3109" t="str">
            <v>AD</v>
          </cell>
          <cell r="AA3109">
            <v>39</v>
          </cell>
        </row>
        <row r="3110">
          <cell r="E3110" t="str">
            <v>Chinook salmon</v>
          </cell>
          <cell r="G3110">
            <v>70</v>
          </cell>
          <cell r="AA3110">
            <v>39</v>
          </cell>
        </row>
        <row r="3111">
          <cell r="E3111" t="str">
            <v>Chinook salmon</v>
          </cell>
          <cell r="G3111">
            <v>58</v>
          </cell>
          <cell r="AA3111">
            <v>39</v>
          </cell>
        </row>
        <row r="3112">
          <cell r="E3112" t="str">
            <v>Chinook salmon</v>
          </cell>
          <cell r="G3112">
            <v>70</v>
          </cell>
          <cell r="AA3112">
            <v>39</v>
          </cell>
        </row>
        <row r="3113">
          <cell r="E3113" t="str">
            <v>Chinook salmon</v>
          </cell>
          <cell r="G3113">
            <v>56</v>
          </cell>
          <cell r="H3113" t="str">
            <v>AD</v>
          </cell>
          <cell r="AA3113">
            <v>39</v>
          </cell>
        </row>
        <row r="3114">
          <cell r="E3114" t="str">
            <v>Chinook salmon</v>
          </cell>
          <cell r="G3114">
            <v>59</v>
          </cell>
          <cell r="H3114" t="str">
            <v>AD</v>
          </cell>
          <cell r="AA3114">
            <v>39</v>
          </cell>
        </row>
        <row r="3115">
          <cell r="E3115" t="str">
            <v>Chinook salmon</v>
          </cell>
          <cell r="G3115">
            <v>62</v>
          </cell>
          <cell r="H3115" t="str">
            <v>AD</v>
          </cell>
          <cell r="AA3115">
            <v>39</v>
          </cell>
        </row>
        <row r="3116">
          <cell r="E3116" t="str">
            <v>Chinook salmon</v>
          </cell>
          <cell r="G3116">
            <v>61</v>
          </cell>
          <cell r="H3116" t="str">
            <v>AD</v>
          </cell>
          <cell r="AA3116">
            <v>39</v>
          </cell>
        </row>
        <row r="3117">
          <cell r="E3117" t="str">
            <v>Chinook salmon</v>
          </cell>
          <cell r="G3117">
            <v>61</v>
          </cell>
          <cell r="AA3117">
            <v>39</v>
          </cell>
        </row>
        <row r="3118">
          <cell r="E3118" t="str">
            <v>Chinook salmon</v>
          </cell>
          <cell r="G3118">
            <v>58</v>
          </cell>
          <cell r="AA3118">
            <v>39</v>
          </cell>
        </row>
        <row r="3119">
          <cell r="E3119" t="str">
            <v>Chinook salmon</v>
          </cell>
          <cell r="G3119">
            <v>56</v>
          </cell>
          <cell r="AA3119">
            <v>39</v>
          </cell>
        </row>
        <row r="3120">
          <cell r="E3120" t="str">
            <v>Chinook salmon</v>
          </cell>
          <cell r="G3120">
            <v>68</v>
          </cell>
          <cell r="AA3120">
            <v>39</v>
          </cell>
        </row>
        <row r="3121">
          <cell r="E3121" t="str">
            <v>Chinook salmon</v>
          </cell>
          <cell r="G3121">
            <v>70</v>
          </cell>
          <cell r="AA3121">
            <v>39</v>
          </cell>
        </row>
        <row r="3122">
          <cell r="E3122" t="str">
            <v>Chinook salmon</v>
          </cell>
          <cell r="G3122">
            <v>62</v>
          </cell>
          <cell r="AA3122">
            <v>39</v>
          </cell>
        </row>
        <row r="3123">
          <cell r="E3123" t="str">
            <v>Chinook salmon</v>
          </cell>
          <cell r="G3123">
            <v>65</v>
          </cell>
          <cell r="AA3123">
            <v>39</v>
          </cell>
        </row>
        <row r="3124">
          <cell r="E3124" t="str">
            <v>Chinook salmon</v>
          </cell>
          <cell r="G3124">
            <v>58</v>
          </cell>
          <cell r="AA3124">
            <v>39</v>
          </cell>
        </row>
        <row r="3125">
          <cell r="E3125" t="str">
            <v>Chinook salmon</v>
          </cell>
          <cell r="G3125">
            <v>61</v>
          </cell>
          <cell r="AA3125">
            <v>39</v>
          </cell>
        </row>
        <row r="3126">
          <cell r="E3126" t="str">
            <v>Chinook salmon</v>
          </cell>
          <cell r="G3126">
            <v>63</v>
          </cell>
          <cell r="H3126" t="str">
            <v>AD</v>
          </cell>
          <cell r="AA3126">
            <v>39</v>
          </cell>
        </row>
        <row r="3127">
          <cell r="E3127" t="str">
            <v>Chinook salmon</v>
          </cell>
          <cell r="G3127">
            <v>58</v>
          </cell>
          <cell r="AA3127">
            <v>39</v>
          </cell>
        </row>
        <row r="3128">
          <cell r="E3128" t="str">
            <v>Chinook salmon</v>
          </cell>
          <cell r="G3128">
            <v>71</v>
          </cell>
          <cell r="H3128" t="str">
            <v>AD</v>
          </cell>
          <cell r="AA3128">
            <v>39</v>
          </cell>
        </row>
        <row r="3129">
          <cell r="E3129" t="str">
            <v>Chinook salmon</v>
          </cell>
          <cell r="G3129">
            <v>58</v>
          </cell>
          <cell r="AA3129">
            <v>39</v>
          </cell>
        </row>
        <row r="3130">
          <cell r="E3130" t="str">
            <v>Chinook salmon</v>
          </cell>
          <cell r="G3130">
            <v>80</v>
          </cell>
          <cell r="AA3130">
            <v>39</v>
          </cell>
        </row>
        <row r="3131">
          <cell r="E3131" t="str">
            <v>Chinook salmon</v>
          </cell>
          <cell r="G3131">
            <v>71</v>
          </cell>
          <cell r="H3131" t="str">
            <v>AD</v>
          </cell>
          <cell r="AA3131">
            <v>39</v>
          </cell>
        </row>
        <row r="3132">
          <cell r="E3132" t="str">
            <v>Chinook salmon</v>
          </cell>
          <cell r="G3132">
            <v>56</v>
          </cell>
          <cell r="AA3132">
            <v>39</v>
          </cell>
        </row>
        <row r="3133">
          <cell r="E3133" t="str">
            <v>Chinook salmon</v>
          </cell>
          <cell r="G3133">
            <v>68</v>
          </cell>
          <cell r="H3133" t="str">
            <v>AD</v>
          </cell>
          <cell r="AA3133">
            <v>39</v>
          </cell>
        </row>
        <row r="3134">
          <cell r="E3134" t="str">
            <v>Chinook salmon</v>
          </cell>
          <cell r="G3134">
            <v>71</v>
          </cell>
          <cell r="AA3134">
            <v>39</v>
          </cell>
        </row>
        <row r="3135">
          <cell r="E3135" t="str">
            <v>Chinook salmon</v>
          </cell>
          <cell r="G3135">
            <v>73</v>
          </cell>
          <cell r="AA3135">
            <v>39</v>
          </cell>
        </row>
        <row r="3136">
          <cell r="E3136" t="str">
            <v>Chinook salmon</v>
          </cell>
          <cell r="G3136">
            <v>71</v>
          </cell>
          <cell r="AA3136">
            <v>39</v>
          </cell>
        </row>
        <row r="3137">
          <cell r="E3137" t="str">
            <v>Chinook salmon</v>
          </cell>
          <cell r="G3137">
            <v>56</v>
          </cell>
          <cell r="AA3137">
            <v>39</v>
          </cell>
        </row>
        <row r="3138">
          <cell r="E3138" t="str">
            <v>Chinook salmon</v>
          </cell>
          <cell r="G3138">
            <v>65</v>
          </cell>
          <cell r="AA3138">
            <v>39</v>
          </cell>
        </row>
        <row r="3139">
          <cell r="E3139" t="str">
            <v>Chinook salmon</v>
          </cell>
          <cell r="G3139">
            <v>66</v>
          </cell>
          <cell r="AA3139">
            <v>39</v>
          </cell>
        </row>
        <row r="3140">
          <cell r="E3140" t="str">
            <v>Chinook salmon</v>
          </cell>
          <cell r="G3140">
            <v>62</v>
          </cell>
          <cell r="AA3140">
            <v>39</v>
          </cell>
        </row>
        <row r="3141">
          <cell r="E3141" t="str">
            <v>Chinook salmon</v>
          </cell>
          <cell r="G3141">
            <v>62</v>
          </cell>
          <cell r="H3141" t="str">
            <v>AD</v>
          </cell>
          <cell r="AA3141">
            <v>39</v>
          </cell>
        </row>
        <row r="3142">
          <cell r="E3142" t="str">
            <v>Chinook salmon</v>
          </cell>
          <cell r="G3142">
            <v>59</v>
          </cell>
          <cell r="H3142" t="str">
            <v>AD</v>
          </cell>
          <cell r="AA3142">
            <v>39</v>
          </cell>
        </row>
        <row r="3143">
          <cell r="E3143" t="str">
            <v>Chinook salmon</v>
          </cell>
          <cell r="G3143">
            <v>59</v>
          </cell>
          <cell r="H3143" t="str">
            <v>AD</v>
          </cell>
          <cell r="AA3143">
            <v>39</v>
          </cell>
        </row>
        <row r="3144">
          <cell r="E3144" t="str">
            <v>Chinook salmon</v>
          </cell>
          <cell r="G3144">
            <v>52</v>
          </cell>
          <cell r="AA3144">
            <v>39</v>
          </cell>
        </row>
        <row r="3145">
          <cell r="E3145" t="str">
            <v>Chinook salmon</v>
          </cell>
          <cell r="G3145">
            <v>67</v>
          </cell>
          <cell r="AA3145">
            <v>39</v>
          </cell>
        </row>
        <row r="3146">
          <cell r="E3146" t="str">
            <v>Chinook salmon</v>
          </cell>
          <cell r="G3146">
            <v>70</v>
          </cell>
          <cell r="AA3146">
            <v>39</v>
          </cell>
        </row>
        <row r="3147">
          <cell r="E3147" t="str">
            <v>Chinook salmon</v>
          </cell>
          <cell r="G3147">
            <v>58</v>
          </cell>
          <cell r="AA3147">
            <v>39</v>
          </cell>
        </row>
        <row r="3148">
          <cell r="E3148" t="str">
            <v>Chinook salmon</v>
          </cell>
          <cell r="G3148">
            <v>58</v>
          </cell>
          <cell r="AA3148">
            <v>39</v>
          </cell>
        </row>
        <row r="3149">
          <cell r="E3149" t="str">
            <v>Chinook salmon</v>
          </cell>
          <cell r="G3149">
            <v>56</v>
          </cell>
          <cell r="AA3149">
            <v>39</v>
          </cell>
        </row>
        <row r="3150">
          <cell r="E3150" t="str">
            <v>Chinook salmon</v>
          </cell>
          <cell r="G3150">
            <v>63</v>
          </cell>
          <cell r="H3150" t="str">
            <v>AD</v>
          </cell>
          <cell r="AA3150">
            <v>39</v>
          </cell>
        </row>
        <row r="3151">
          <cell r="E3151" t="str">
            <v>Chinook salmon</v>
          </cell>
          <cell r="G3151">
            <v>69</v>
          </cell>
          <cell r="AA3151">
            <v>39</v>
          </cell>
        </row>
        <row r="3152">
          <cell r="E3152" t="str">
            <v>Chinook salmon</v>
          </cell>
          <cell r="G3152">
            <v>68</v>
          </cell>
          <cell r="AA3152">
            <v>39</v>
          </cell>
        </row>
        <row r="3153">
          <cell r="E3153" t="str">
            <v>Chinook salmon</v>
          </cell>
          <cell r="G3153">
            <v>59</v>
          </cell>
          <cell r="AA3153">
            <v>39</v>
          </cell>
        </row>
        <row r="3154">
          <cell r="E3154" t="str">
            <v>Chinook salmon</v>
          </cell>
          <cell r="G3154">
            <v>65</v>
          </cell>
          <cell r="AA3154">
            <v>39</v>
          </cell>
        </row>
        <row r="3155">
          <cell r="E3155" t="str">
            <v>Chinook salmon</v>
          </cell>
          <cell r="G3155">
            <v>66</v>
          </cell>
          <cell r="AA3155">
            <v>39</v>
          </cell>
        </row>
        <row r="3156">
          <cell r="E3156" t="str">
            <v>Chinook salmon</v>
          </cell>
          <cell r="G3156">
            <v>59</v>
          </cell>
          <cell r="H3156" t="str">
            <v>AD</v>
          </cell>
          <cell r="AA3156">
            <v>39</v>
          </cell>
        </row>
        <row r="3157">
          <cell r="E3157" t="str">
            <v>Chinook salmon</v>
          </cell>
          <cell r="G3157">
            <v>58</v>
          </cell>
          <cell r="AA3157">
            <v>39</v>
          </cell>
        </row>
        <row r="3158">
          <cell r="E3158" t="str">
            <v>Chinook salmon</v>
          </cell>
          <cell r="G3158">
            <v>65</v>
          </cell>
          <cell r="AA3158">
            <v>39</v>
          </cell>
        </row>
        <row r="3159">
          <cell r="E3159" t="str">
            <v>Chinook salmon</v>
          </cell>
          <cell r="G3159">
            <v>57</v>
          </cell>
          <cell r="AA3159">
            <v>39</v>
          </cell>
        </row>
        <row r="3160">
          <cell r="E3160" t="str">
            <v>Chinook salmon</v>
          </cell>
          <cell r="G3160">
            <v>63</v>
          </cell>
          <cell r="AA3160">
            <v>39</v>
          </cell>
        </row>
        <row r="3161">
          <cell r="E3161" t="str">
            <v>Chinook salmon</v>
          </cell>
          <cell r="G3161">
            <v>67</v>
          </cell>
          <cell r="AA3161">
            <v>39</v>
          </cell>
        </row>
        <row r="3162">
          <cell r="E3162" t="str">
            <v>Chinook salmon</v>
          </cell>
          <cell r="G3162">
            <v>61</v>
          </cell>
          <cell r="H3162" t="str">
            <v>AD</v>
          </cell>
          <cell r="AA3162">
            <v>39</v>
          </cell>
        </row>
        <row r="3163">
          <cell r="E3163" t="str">
            <v>Chinook salmon</v>
          </cell>
          <cell r="G3163">
            <v>61</v>
          </cell>
          <cell r="AA3163">
            <v>39</v>
          </cell>
        </row>
        <row r="3164">
          <cell r="E3164" t="str">
            <v>Chinook salmon</v>
          </cell>
          <cell r="G3164">
            <v>61</v>
          </cell>
          <cell r="AA3164">
            <v>39</v>
          </cell>
        </row>
        <row r="3165">
          <cell r="E3165" t="str">
            <v>Chinook salmon</v>
          </cell>
          <cell r="G3165">
            <v>63</v>
          </cell>
          <cell r="AA3165">
            <v>39</v>
          </cell>
        </row>
        <row r="3166">
          <cell r="E3166" t="str">
            <v>Chinook salmon</v>
          </cell>
          <cell r="G3166">
            <v>64</v>
          </cell>
          <cell r="AA3166">
            <v>39</v>
          </cell>
        </row>
        <row r="3167">
          <cell r="E3167" t="str">
            <v>Chinook salmon</v>
          </cell>
          <cell r="G3167">
            <v>67</v>
          </cell>
          <cell r="AA3167">
            <v>39</v>
          </cell>
        </row>
        <row r="3168">
          <cell r="E3168" t="str">
            <v>Chinook salmon</v>
          </cell>
          <cell r="G3168">
            <v>66</v>
          </cell>
          <cell r="AA3168">
            <v>39</v>
          </cell>
        </row>
        <row r="3169">
          <cell r="E3169" t="str">
            <v>Chinook salmon</v>
          </cell>
          <cell r="G3169">
            <v>64</v>
          </cell>
          <cell r="AA3169">
            <v>39</v>
          </cell>
        </row>
        <row r="3170">
          <cell r="E3170" t="str">
            <v>Chinook salmon</v>
          </cell>
          <cell r="G3170">
            <v>59</v>
          </cell>
          <cell r="AA3170">
            <v>39</v>
          </cell>
        </row>
        <row r="3171">
          <cell r="E3171" t="str">
            <v>Chinook salmon</v>
          </cell>
          <cell r="G3171">
            <v>61</v>
          </cell>
          <cell r="AA3171">
            <v>39</v>
          </cell>
        </row>
        <row r="3172">
          <cell r="E3172" t="str">
            <v>Chinook salmon</v>
          </cell>
          <cell r="G3172">
            <v>67</v>
          </cell>
          <cell r="AA3172">
            <v>39</v>
          </cell>
        </row>
        <row r="3173">
          <cell r="E3173" t="str">
            <v>Chinook salmon</v>
          </cell>
          <cell r="G3173">
            <v>69</v>
          </cell>
          <cell r="H3173" t="str">
            <v>AD</v>
          </cell>
          <cell r="AA3173">
            <v>39</v>
          </cell>
        </row>
        <row r="3174">
          <cell r="E3174" t="str">
            <v>Chinook salmon</v>
          </cell>
          <cell r="G3174">
            <v>58</v>
          </cell>
          <cell r="AA3174">
            <v>39</v>
          </cell>
        </row>
        <row r="3175">
          <cell r="E3175" t="str">
            <v>Chinook salmon</v>
          </cell>
          <cell r="G3175">
            <v>58</v>
          </cell>
          <cell r="AA3175">
            <v>39</v>
          </cell>
        </row>
        <row r="3176">
          <cell r="E3176" t="str">
            <v>Chinook salmon</v>
          </cell>
          <cell r="G3176">
            <v>61</v>
          </cell>
          <cell r="H3176" t="str">
            <v>AD</v>
          </cell>
          <cell r="AA3176">
            <v>39</v>
          </cell>
        </row>
        <row r="3177">
          <cell r="E3177" t="str">
            <v>Chinook salmon</v>
          </cell>
          <cell r="G3177">
            <v>56</v>
          </cell>
          <cell r="H3177" t="str">
            <v>AD</v>
          </cell>
          <cell r="AA3177">
            <v>39</v>
          </cell>
        </row>
        <row r="3178">
          <cell r="E3178" t="str">
            <v>Chinook salmon</v>
          </cell>
          <cell r="G3178">
            <v>53</v>
          </cell>
          <cell r="H3178" t="str">
            <v>AD</v>
          </cell>
          <cell r="AA3178">
            <v>39</v>
          </cell>
        </row>
        <row r="3179">
          <cell r="E3179" t="str">
            <v>Chinook salmon</v>
          </cell>
          <cell r="G3179">
            <v>50</v>
          </cell>
          <cell r="H3179" t="str">
            <v>AD</v>
          </cell>
          <cell r="AA3179">
            <v>39</v>
          </cell>
        </row>
        <row r="3180">
          <cell r="E3180" t="str">
            <v>Chinook salmon</v>
          </cell>
          <cell r="G3180">
            <v>43</v>
          </cell>
          <cell r="AA3180">
            <v>39</v>
          </cell>
        </row>
        <row r="3181">
          <cell r="E3181" t="str">
            <v>Chinook salmon</v>
          </cell>
          <cell r="G3181">
            <v>55</v>
          </cell>
          <cell r="AA3181">
            <v>39</v>
          </cell>
        </row>
        <row r="3182">
          <cell r="E3182" t="str">
            <v>Chinook salmon</v>
          </cell>
          <cell r="G3182">
            <v>48</v>
          </cell>
          <cell r="AA3182">
            <v>39</v>
          </cell>
        </row>
        <row r="3183">
          <cell r="E3183" t="str">
            <v>Chinook salmon</v>
          </cell>
          <cell r="G3183">
            <v>46</v>
          </cell>
          <cell r="AA3183">
            <v>39</v>
          </cell>
        </row>
        <row r="3184">
          <cell r="E3184" t="str">
            <v>Chinook salmon</v>
          </cell>
          <cell r="G3184">
            <v>49</v>
          </cell>
          <cell r="AA3184">
            <v>39</v>
          </cell>
        </row>
        <row r="3185">
          <cell r="E3185" t="str">
            <v>Chinook salmon</v>
          </cell>
          <cell r="G3185">
            <v>49</v>
          </cell>
          <cell r="H3185" t="str">
            <v>AD</v>
          </cell>
          <cell r="AA3185">
            <v>39</v>
          </cell>
        </row>
        <row r="3186">
          <cell r="E3186" t="str">
            <v>Chinook salmon</v>
          </cell>
          <cell r="G3186">
            <v>53</v>
          </cell>
          <cell r="H3186" t="str">
            <v>AD</v>
          </cell>
          <cell r="AA3186">
            <v>39</v>
          </cell>
        </row>
        <row r="3187">
          <cell r="E3187" t="str">
            <v>Chinook salmon</v>
          </cell>
          <cell r="G3187">
            <v>51</v>
          </cell>
          <cell r="H3187" t="str">
            <v>AD</v>
          </cell>
          <cell r="AA3187">
            <v>39</v>
          </cell>
        </row>
        <row r="3188">
          <cell r="E3188" t="str">
            <v>Chinook salmon</v>
          </cell>
          <cell r="G3188">
            <v>65</v>
          </cell>
          <cell r="AA3188">
            <v>39</v>
          </cell>
        </row>
        <row r="3189">
          <cell r="E3189" t="str">
            <v>Chinook salmon</v>
          </cell>
          <cell r="G3189">
            <v>65</v>
          </cell>
          <cell r="AA3189">
            <v>39</v>
          </cell>
        </row>
        <row r="3190">
          <cell r="E3190" t="str">
            <v>Chinook salmon</v>
          </cell>
          <cell r="G3190">
            <v>63</v>
          </cell>
          <cell r="AA3190">
            <v>39</v>
          </cell>
        </row>
        <row r="3191">
          <cell r="E3191" t="str">
            <v>Chinook salmon</v>
          </cell>
          <cell r="G3191">
            <v>74</v>
          </cell>
          <cell r="AA3191">
            <v>39</v>
          </cell>
        </row>
        <row r="3192">
          <cell r="E3192" t="str">
            <v>Chinook salmon</v>
          </cell>
          <cell r="G3192">
            <v>68</v>
          </cell>
          <cell r="H3192" t="str">
            <v>AD</v>
          </cell>
          <cell r="AA3192">
            <v>39</v>
          </cell>
        </row>
        <row r="3193">
          <cell r="E3193" t="str">
            <v>Chinook salmon</v>
          </cell>
          <cell r="G3193">
            <v>71</v>
          </cell>
          <cell r="AA3193">
            <v>39</v>
          </cell>
        </row>
        <row r="3194">
          <cell r="E3194" t="str">
            <v>Chinook salmon</v>
          </cell>
          <cell r="G3194">
            <v>72</v>
          </cell>
          <cell r="AA3194">
            <v>39</v>
          </cell>
        </row>
        <row r="3195">
          <cell r="E3195" t="str">
            <v>Chinook salmon</v>
          </cell>
          <cell r="G3195">
            <v>64</v>
          </cell>
          <cell r="H3195" t="str">
            <v>AD</v>
          </cell>
          <cell r="AA3195">
            <v>39</v>
          </cell>
        </row>
        <row r="3196">
          <cell r="E3196" t="str">
            <v>Chinook salmon</v>
          </cell>
          <cell r="G3196">
            <v>69</v>
          </cell>
          <cell r="AA3196">
            <v>39</v>
          </cell>
        </row>
        <row r="3197">
          <cell r="E3197" t="str">
            <v>Chinook salmon</v>
          </cell>
          <cell r="G3197">
            <v>69</v>
          </cell>
          <cell r="AA3197">
            <v>39</v>
          </cell>
        </row>
        <row r="3198">
          <cell r="E3198" t="str">
            <v>Chinook salmon</v>
          </cell>
          <cell r="G3198">
            <v>58</v>
          </cell>
          <cell r="AA3198">
            <v>39</v>
          </cell>
        </row>
        <row r="3199">
          <cell r="E3199" t="str">
            <v>Chinook salmon</v>
          </cell>
          <cell r="G3199">
            <v>62</v>
          </cell>
          <cell r="H3199" t="str">
            <v>AD</v>
          </cell>
          <cell r="AA3199">
            <v>39</v>
          </cell>
        </row>
        <row r="3200">
          <cell r="E3200" t="str">
            <v>Chinook salmon</v>
          </cell>
          <cell r="G3200">
            <v>58</v>
          </cell>
          <cell r="AA3200">
            <v>39</v>
          </cell>
        </row>
        <row r="3201">
          <cell r="E3201" t="str">
            <v>Chinook salmon</v>
          </cell>
          <cell r="G3201">
            <v>73</v>
          </cell>
          <cell r="AA3201">
            <v>39</v>
          </cell>
        </row>
        <row r="3202">
          <cell r="E3202" t="str">
            <v>Chinook salmon</v>
          </cell>
          <cell r="G3202">
            <v>80</v>
          </cell>
          <cell r="AA3202">
            <v>39</v>
          </cell>
        </row>
        <row r="3203">
          <cell r="E3203" t="str">
            <v>Chinook salmon</v>
          </cell>
          <cell r="G3203">
            <v>61</v>
          </cell>
          <cell r="AA3203">
            <v>39</v>
          </cell>
        </row>
        <row r="3204">
          <cell r="E3204" t="str">
            <v>Chinook salmon</v>
          </cell>
          <cell r="G3204">
            <v>56</v>
          </cell>
          <cell r="AA3204">
            <v>39</v>
          </cell>
        </row>
        <row r="3205">
          <cell r="E3205" t="str">
            <v>Chinook salmon</v>
          </cell>
          <cell r="G3205">
            <v>53</v>
          </cell>
          <cell r="AA3205">
            <v>39</v>
          </cell>
        </row>
        <row r="3206">
          <cell r="E3206" t="str">
            <v>Chinook salmon</v>
          </cell>
          <cell r="G3206">
            <v>65</v>
          </cell>
          <cell r="AA3206">
            <v>39</v>
          </cell>
        </row>
        <row r="3207">
          <cell r="E3207" t="str">
            <v>Chinook salmon</v>
          </cell>
          <cell r="G3207">
            <v>70</v>
          </cell>
          <cell r="AA3207">
            <v>39</v>
          </cell>
        </row>
        <row r="3208">
          <cell r="E3208" t="str">
            <v>Chinook salmon</v>
          </cell>
          <cell r="G3208">
            <v>67</v>
          </cell>
          <cell r="H3208" t="str">
            <v>AD</v>
          </cell>
          <cell r="AA3208">
            <v>39</v>
          </cell>
        </row>
        <row r="3209">
          <cell r="E3209" t="str">
            <v>Chinook salmon</v>
          </cell>
          <cell r="G3209">
            <v>61</v>
          </cell>
          <cell r="AA3209">
            <v>39</v>
          </cell>
        </row>
        <row r="3210">
          <cell r="E3210" t="str">
            <v>Chinook salmon</v>
          </cell>
          <cell r="G3210">
            <v>74</v>
          </cell>
          <cell r="AA3210">
            <v>39</v>
          </cell>
        </row>
        <row r="3211">
          <cell r="E3211" t="str">
            <v>Chinook salmon</v>
          </cell>
          <cell r="G3211">
            <v>72</v>
          </cell>
          <cell r="H3211" t="str">
            <v>AD</v>
          </cell>
          <cell r="AA3211">
            <v>39</v>
          </cell>
        </row>
        <row r="3212">
          <cell r="E3212" t="str">
            <v>Chinook salmon</v>
          </cell>
          <cell r="G3212">
            <v>68</v>
          </cell>
          <cell r="AA3212">
            <v>39</v>
          </cell>
        </row>
        <row r="3213">
          <cell r="E3213" t="str">
            <v>Chinook salmon</v>
          </cell>
          <cell r="G3213">
            <v>62</v>
          </cell>
          <cell r="AA3213">
            <v>39</v>
          </cell>
        </row>
        <row r="3214">
          <cell r="E3214" t="str">
            <v>Chinook salmon</v>
          </cell>
          <cell r="G3214">
            <v>69</v>
          </cell>
          <cell r="AA3214">
            <v>39</v>
          </cell>
        </row>
        <row r="3215">
          <cell r="E3215" t="str">
            <v>Chinook salmon</v>
          </cell>
          <cell r="G3215">
            <v>75</v>
          </cell>
          <cell r="AA3215">
            <v>39</v>
          </cell>
        </row>
        <row r="3216">
          <cell r="E3216" t="str">
            <v>Chinook salmon</v>
          </cell>
          <cell r="G3216">
            <v>71</v>
          </cell>
          <cell r="AA3216">
            <v>39</v>
          </cell>
        </row>
        <row r="3217">
          <cell r="E3217" t="str">
            <v>Chinook salmon</v>
          </cell>
          <cell r="G3217">
            <v>66</v>
          </cell>
          <cell r="AA3217">
            <v>39</v>
          </cell>
        </row>
        <row r="3218">
          <cell r="E3218" t="str">
            <v>Chinook salmon</v>
          </cell>
          <cell r="G3218">
            <v>72</v>
          </cell>
          <cell r="AA3218">
            <v>39</v>
          </cell>
        </row>
        <row r="3219">
          <cell r="E3219" t="str">
            <v>Chinook salmon</v>
          </cell>
          <cell r="G3219">
            <v>67</v>
          </cell>
          <cell r="AA3219">
            <v>39</v>
          </cell>
        </row>
        <row r="3220">
          <cell r="E3220" t="str">
            <v>Chinook salmon</v>
          </cell>
          <cell r="G3220">
            <v>66</v>
          </cell>
          <cell r="H3220" t="str">
            <v>AD</v>
          </cell>
          <cell r="AA3220">
            <v>39</v>
          </cell>
        </row>
        <row r="3221">
          <cell r="E3221" t="str">
            <v>Chinook salmon</v>
          </cell>
          <cell r="G3221">
            <v>56</v>
          </cell>
          <cell r="AA3221">
            <v>39</v>
          </cell>
        </row>
        <row r="3222">
          <cell r="E3222" t="str">
            <v>Chinook salmon</v>
          </cell>
          <cell r="G3222">
            <v>61</v>
          </cell>
          <cell r="AA3222">
            <v>39</v>
          </cell>
        </row>
        <row r="3223">
          <cell r="E3223" t="str">
            <v>Chinook salmon</v>
          </cell>
          <cell r="G3223">
            <v>63</v>
          </cell>
          <cell r="H3223" t="str">
            <v>AD</v>
          </cell>
          <cell r="AA3223">
            <v>39</v>
          </cell>
        </row>
        <row r="3224">
          <cell r="E3224" t="str">
            <v>Chinook salmon</v>
          </cell>
          <cell r="G3224">
            <v>61</v>
          </cell>
          <cell r="AA3224">
            <v>39</v>
          </cell>
        </row>
        <row r="3225">
          <cell r="E3225" t="str">
            <v>Chinook salmon</v>
          </cell>
          <cell r="G3225">
            <v>59</v>
          </cell>
          <cell r="AA3225">
            <v>39</v>
          </cell>
        </row>
        <row r="3226">
          <cell r="E3226" t="str">
            <v>Chinook salmon</v>
          </cell>
          <cell r="G3226">
            <v>69</v>
          </cell>
          <cell r="AA3226">
            <v>39</v>
          </cell>
        </row>
        <row r="3227">
          <cell r="E3227" t="str">
            <v>Chinook salmon</v>
          </cell>
          <cell r="G3227">
            <v>58</v>
          </cell>
          <cell r="AA3227">
            <v>39</v>
          </cell>
        </row>
        <row r="3228">
          <cell r="E3228" t="str">
            <v>Chinook salmon</v>
          </cell>
          <cell r="G3228">
            <v>67</v>
          </cell>
          <cell r="H3228" t="str">
            <v>AD</v>
          </cell>
          <cell r="AA3228">
            <v>39</v>
          </cell>
        </row>
        <row r="3229">
          <cell r="E3229" t="str">
            <v>Chinook salmon</v>
          </cell>
          <cell r="G3229">
            <v>61</v>
          </cell>
          <cell r="AA3229">
            <v>39</v>
          </cell>
        </row>
        <row r="3230">
          <cell r="E3230" t="str">
            <v>Chinook salmon</v>
          </cell>
          <cell r="G3230">
            <v>59</v>
          </cell>
          <cell r="AA3230">
            <v>39</v>
          </cell>
        </row>
        <row r="3231">
          <cell r="E3231" t="str">
            <v>Chinook salmon</v>
          </cell>
          <cell r="G3231">
            <v>70</v>
          </cell>
          <cell r="AA3231">
            <v>39</v>
          </cell>
        </row>
        <row r="3232">
          <cell r="E3232" t="str">
            <v>Chinook salmon</v>
          </cell>
          <cell r="G3232">
            <v>73</v>
          </cell>
          <cell r="AA3232">
            <v>39</v>
          </cell>
        </row>
        <row r="3233">
          <cell r="E3233" t="str">
            <v>Chinook salmon</v>
          </cell>
          <cell r="G3233">
            <v>52</v>
          </cell>
          <cell r="AA3233">
            <v>39</v>
          </cell>
        </row>
        <row r="3234">
          <cell r="E3234" t="str">
            <v>Chinook salmon</v>
          </cell>
          <cell r="G3234">
            <v>68</v>
          </cell>
          <cell r="AA3234">
            <v>39</v>
          </cell>
        </row>
        <row r="3235">
          <cell r="E3235" t="str">
            <v>Chinook salmon</v>
          </cell>
          <cell r="G3235">
            <v>55</v>
          </cell>
          <cell r="AA3235">
            <v>39</v>
          </cell>
        </row>
        <row r="3236">
          <cell r="E3236" t="str">
            <v>Chinook salmon</v>
          </cell>
          <cell r="G3236">
            <v>59</v>
          </cell>
          <cell r="AA3236">
            <v>39</v>
          </cell>
        </row>
        <row r="3237">
          <cell r="E3237" t="str">
            <v>Chinook salmon</v>
          </cell>
          <cell r="G3237">
            <v>67</v>
          </cell>
          <cell r="H3237" t="str">
            <v>AD</v>
          </cell>
          <cell r="AA3237">
            <v>39</v>
          </cell>
        </row>
        <row r="3238">
          <cell r="E3238" t="str">
            <v>Chinook salmon</v>
          </cell>
          <cell r="G3238">
            <v>68</v>
          </cell>
          <cell r="AA3238">
            <v>39</v>
          </cell>
        </row>
        <row r="3239">
          <cell r="E3239" t="str">
            <v>Chinook salmon</v>
          </cell>
          <cell r="G3239">
            <v>57</v>
          </cell>
          <cell r="AA3239">
            <v>39</v>
          </cell>
        </row>
        <row r="3240">
          <cell r="E3240" t="str">
            <v>Chinook salmon</v>
          </cell>
          <cell r="G3240">
            <v>46</v>
          </cell>
          <cell r="AA3240">
            <v>39</v>
          </cell>
        </row>
        <row r="3241">
          <cell r="E3241" t="str">
            <v>Chinook salmon</v>
          </cell>
          <cell r="G3241">
            <v>51</v>
          </cell>
          <cell r="AA3241">
            <v>39</v>
          </cell>
        </row>
        <row r="3242">
          <cell r="E3242" t="str">
            <v>Chinook salmon</v>
          </cell>
          <cell r="G3242">
            <v>49</v>
          </cell>
          <cell r="AA3242">
            <v>39</v>
          </cell>
        </row>
        <row r="3243">
          <cell r="E3243" t="str">
            <v>Chinook salmon</v>
          </cell>
          <cell r="G3243">
            <v>58</v>
          </cell>
          <cell r="AA3243">
            <v>39</v>
          </cell>
        </row>
        <row r="3244">
          <cell r="E3244" t="str">
            <v>Chinook salmon</v>
          </cell>
          <cell r="G3244">
            <v>49</v>
          </cell>
          <cell r="AA3244">
            <v>39</v>
          </cell>
        </row>
        <row r="3245">
          <cell r="E3245" t="str">
            <v>Chinook salmon</v>
          </cell>
          <cell r="G3245">
            <v>53</v>
          </cell>
          <cell r="H3245" t="str">
            <v>AD</v>
          </cell>
          <cell r="AA3245">
            <v>39</v>
          </cell>
        </row>
        <row r="3246">
          <cell r="E3246" t="str">
            <v>Chinook salmon</v>
          </cell>
          <cell r="G3246">
            <v>67</v>
          </cell>
          <cell r="AA3246">
            <v>39</v>
          </cell>
        </row>
        <row r="3247">
          <cell r="E3247" t="str">
            <v>Chinook salmon</v>
          </cell>
          <cell r="G3247">
            <v>54</v>
          </cell>
          <cell r="AA3247">
            <v>39</v>
          </cell>
        </row>
        <row r="3248">
          <cell r="E3248" t="str">
            <v>Chinook salmon</v>
          </cell>
          <cell r="G3248">
            <v>51</v>
          </cell>
          <cell r="H3248" t="str">
            <v>AD</v>
          </cell>
          <cell r="AA3248">
            <v>39</v>
          </cell>
        </row>
        <row r="3249">
          <cell r="E3249" t="str">
            <v>Chinook salmon</v>
          </cell>
          <cell r="G3249">
            <v>46</v>
          </cell>
          <cell r="AA3249">
            <v>39</v>
          </cell>
        </row>
        <row r="3250">
          <cell r="E3250" t="str">
            <v>Chinook salmon</v>
          </cell>
          <cell r="G3250">
            <v>48</v>
          </cell>
          <cell r="H3250" t="str">
            <v>AD</v>
          </cell>
          <cell r="AA3250">
            <v>39</v>
          </cell>
        </row>
        <row r="3251">
          <cell r="E3251" t="str">
            <v>Chinook salmon</v>
          </cell>
          <cell r="G3251">
            <v>65</v>
          </cell>
          <cell r="AA3251">
            <v>39</v>
          </cell>
        </row>
        <row r="3252">
          <cell r="E3252" t="str">
            <v>Chinook salmon</v>
          </cell>
          <cell r="G3252">
            <v>67</v>
          </cell>
          <cell r="AA3252">
            <v>39</v>
          </cell>
        </row>
        <row r="3253">
          <cell r="E3253" t="str">
            <v>Chinook salmon</v>
          </cell>
          <cell r="G3253">
            <v>71</v>
          </cell>
          <cell r="AA3253">
            <v>39</v>
          </cell>
        </row>
        <row r="3254">
          <cell r="E3254" t="str">
            <v>Chinook salmon</v>
          </cell>
          <cell r="G3254">
            <v>67</v>
          </cell>
          <cell r="AA3254">
            <v>39</v>
          </cell>
        </row>
        <row r="3255">
          <cell r="E3255" t="str">
            <v>Chinook salmon</v>
          </cell>
          <cell r="G3255">
            <v>62</v>
          </cell>
          <cell r="AA3255">
            <v>39</v>
          </cell>
        </row>
        <row r="3256">
          <cell r="E3256" t="str">
            <v>Chinook salmon</v>
          </cell>
          <cell r="G3256">
            <v>65</v>
          </cell>
          <cell r="AA3256">
            <v>39</v>
          </cell>
        </row>
        <row r="3257">
          <cell r="E3257" t="str">
            <v>Chinook salmon</v>
          </cell>
          <cell r="G3257">
            <v>61</v>
          </cell>
          <cell r="AA3257">
            <v>39</v>
          </cell>
        </row>
        <row r="3258">
          <cell r="E3258" t="str">
            <v>Chinook salmon</v>
          </cell>
          <cell r="G3258">
            <v>65</v>
          </cell>
          <cell r="AA3258">
            <v>39</v>
          </cell>
        </row>
        <row r="3259">
          <cell r="E3259" t="str">
            <v>Chinook salmon</v>
          </cell>
          <cell r="G3259">
            <v>57</v>
          </cell>
          <cell r="AA3259">
            <v>39</v>
          </cell>
        </row>
        <row r="3260">
          <cell r="E3260" t="str">
            <v>Chinook salmon</v>
          </cell>
          <cell r="G3260">
            <v>66</v>
          </cell>
          <cell r="AA3260">
            <v>39</v>
          </cell>
        </row>
        <row r="3261">
          <cell r="E3261" t="str">
            <v>Chinook salmon</v>
          </cell>
          <cell r="G3261">
            <v>59</v>
          </cell>
          <cell r="H3261" t="str">
            <v>AD</v>
          </cell>
          <cell r="AA3261">
            <v>39</v>
          </cell>
        </row>
        <row r="3262">
          <cell r="E3262" t="str">
            <v>Chinook salmon</v>
          </cell>
          <cell r="G3262">
            <v>64</v>
          </cell>
          <cell r="H3262" t="str">
            <v>AD</v>
          </cell>
          <cell r="AA3262">
            <v>39</v>
          </cell>
        </row>
        <row r="3263">
          <cell r="E3263" t="str">
            <v>Chinook salmon</v>
          </cell>
          <cell r="G3263">
            <v>66</v>
          </cell>
          <cell r="AA3263">
            <v>39</v>
          </cell>
        </row>
        <row r="3264">
          <cell r="E3264" t="str">
            <v>Chinook salmon</v>
          </cell>
          <cell r="G3264">
            <v>66</v>
          </cell>
          <cell r="AA3264">
            <v>39</v>
          </cell>
        </row>
        <row r="3265">
          <cell r="E3265" t="str">
            <v>Chinook salmon</v>
          </cell>
          <cell r="G3265">
            <v>61</v>
          </cell>
          <cell r="AA3265">
            <v>39</v>
          </cell>
        </row>
        <row r="3266">
          <cell r="E3266" t="str">
            <v>Chinook salmon</v>
          </cell>
          <cell r="G3266">
            <v>74</v>
          </cell>
          <cell r="AA3266">
            <v>39</v>
          </cell>
        </row>
        <row r="3267">
          <cell r="E3267" t="str">
            <v>Chinook salmon</v>
          </cell>
          <cell r="G3267">
            <v>56</v>
          </cell>
          <cell r="AA3267">
            <v>39</v>
          </cell>
        </row>
        <row r="3268">
          <cell r="E3268" t="str">
            <v>Chinook salmon</v>
          </cell>
          <cell r="G3268">
            <v>56</v>
          </cell>
          <cell r="H3268" t="str">
            <v>AD</v>
          </cell>
          <cell r="AA3268">
            <v>39</v>
          </cell>
        </row>
        <row r="3269">
          <cell r="E3269" t="str">
            <v>Chinook salmon</v>
          </cell>
          <cell r="G3269">
            <v>59</v>
          </cell>
          <cell r="AA3269">
            <v>39</v>
          </cell>
        </row>
        <row r="3270">
          <cell r="E3270" t="str">
            <v>Chinook salmon</v>
          </cell>
          <cell r="G3270">
            <v>70</v>
          </cell>
          <cell r="AA3270">
            <v>39</v>
          </cell>
        </row>
        <row r="3271">
          <cell r="E3271" t="str">
            <v>Chinook salmon</v>
          </cell>
          <cell r="G3271">
            <v>62</v>
          </cell>
          <cell r="AA3271">
            <v>39</v>
          </cell>
        </row>
        <row r="3272">
          <cell r="E3272" t="str">
            <v>Chinook salmon</v>
          </cell>
          <cell r="G3272">
            <v>62</v>
          </cell>
          <cell r="AA3272">
            <v>39</v>
          </cell>
        </row>
        <row r="3273">
          <cell r="E3273" t="str">
            <v>Chinook salmon</v>
          </cell>
          <cell r="G3273">
            <v>68</v>
          </cell>
          <cell r="AA3273">
            <v>39</v>
          </cell>
        </row>
        <row r="3274">
          <cell r="E3274" t="str">
            <v>Chinook salmon</v>
          </cell>
          <cell r="G3274">
            <v>70</v>
          </cell>
          <cell r="AA3274">
            <v>39</v>
          </cell>
        </row>
        <row r="3275">
          <cell r="E3275" t="str">
            <v>Chinook salmon</v>
          </cell>
          <cell r="G3275">
            <v>64</v>
          </cell>
          <cell r="AA3275">
            <v>39</v>
          </cell>
        </row>
        <row r="3276">
          <cell r="E3276" t="str">
            <v>Chinook salmon</v>
          </cell>
          <cell r="G3276">
            <v>64</v>
          </cell>
          <cell r="AA3276">
            <v>39</v>
          </cell>
        </row>
        <row r="3277">
          <cell r="E3277" t="str">
            <v>Chinook salmon</v>
          </cell>
          <cell r="G3277">
            <v>75</v>
          </cell>
          <cell r="AA3277">
            <v>39</v>
          </cell>
        </row>
        <row r="3278">
          <cell r="E3278" t="str">
            <v>Chinook salmon</v>
          </cell>
          <cell r="G3278">
            <v>62</v>
          </cell>
          <cell r="AA3278">
            <v>39</v>
          </cell>
        </row>
        <row r="3279">
          <cell r="E3279" t="str">
            <v>Chinook salmon</v>
          </cell>
          <cell r="G3279">
            <v>64</v>
          </cell>
          <cell r="AA3279">
            <v>39</v>
          </cell>
        </row>
        <row r="3280">
          <cell r="E3280" t="str">
            <v>Chinook salmon</v>
          </cell>
          <cell r="G3280">
            <v>67</v>
          </cell>
          <cell r="H3280" t="str">
            <v>AD</v>
          </cell>
          <cell r="AA3280">
            <v>39</v>
          </cell>
        </row>
        <row r="3281">
          <cell r="E3281" t="str">
            <v>Chinook salmon</v>
          </cell>
          <cell r="G3281">
            <v>73</v>
          </cell>
          <cell r="H3281" t="str">
            <v>AD</v>
          </cell>
          <cell r="AA3281">
            <v>39</v>
          </cell>
        </row>
        <row r="3282">
          <cell r="E3282" t="str">
            <v>Chinook salmon</v>
          </cell>
          <cell r="G3282">
            <v>59</v>
          </cell>
          <cell r="H3282" t="str">
            <v>AD</v>
          </cell>
          <cell r="AA3282">
            <v>39</v>
          </cell>
        </row>
        <row r="3283">
          <cell r="E3283" t="str">
            <v>Chinook salmon</v>
          </cell>
          <cell r="G3283">
            <v>69</v>
          </cell>
          <cell r="AA3283">
            <v>39</v>
          </cell>
        </row>
        <row r="3284">
          <cell r="E3284" t="str">
            <v>Chinook salmon</v>
          </cell>
          <cell r="G3284">
            <v>65</v>
          </cell>
          <cell r="AA3284">
            <v>39</v>
          </cell>
        </row>
        <row r="3285">
          <cell r="E3285" t="str">
            <v>Chinook salmon</v>
          </cell>
          <cell r="G3285">
            <v>70</v>
          </cell>
          <cell r="AA3285">
            <v>39</v>
          </cell>
        </row>
        <row r="3286">
          <cell r="E3286" t="str">
            <v>Chinook salmon</v>
          </cell>
          <cell r="G3286">
            <v>72</v>
          </cell>
          <cell r="AA3286">
            <v>39</v>
          </cell>
        </row>
        <row r="3287">
          <cell r="E3287" t="str">
            <v>Chinook salmon</v>
          </cell>
          <cell r="G3287">
            <v>67</v>
          </cell>
          <cell r="AA3287">
            <v>39</v>
          </cell>
        </row>
        <row r="3288">
          <cell r="E3288" t="str">
            <v>Chinook salmon</v>
          </cell>
          <cell r="G3288">
            <v>58</v>
          </cell>
          <cell r="AA3288">
            <v>39</v>
          </cell>
        </row>
        <row r="3289">
          <cell r="E3289" t="str">
            <v>Chinook salmon</v>
          </cell>
          <cell r="G3289">
            <v>66</v>
          </cell>
          <cell r="AA3289">
            <v>39</v>
          </cell>
        </row>
        <row r="3290">
          <cell r="E3290" t="str">
            <v>Chinook salmon</v>
          </cell>
          <cell r="G3290">
            <v>50</v>
          </cell>
          <cell r="AA3290">
            <v>39</v>
          </cell>
        </row>
        <row r="3291">
          <cell r="E3291" t="str">
            <v>Chinook salmon</v>
          </cell>
          <cell r="G3291">
            <v>62</v>
          </cell>
          <cell r="AA3291">
            <v>39</v>
          </cell>
        </row>
        <row r="3292">
          <cell r="E3292" t="str">
            <v>Chinook salmon</v>
          </cell>
          <cell r="G3292">
            <v>60</v>
          </cell>
          <cell r="H3292" t="str">
            <v>AD</v>
          </cell>
          <cell r="AA3292">
            <v>39</v>
          </cell>
        </row>
        <row r="3293">
          <cell r="E3293" t="str">
            <v>Chinook salmon</v>
          </cell>
          <cell r="G3293">
            <v>56</v>
          </cell>
          <cell r="AA3293">
            <v>39</v>
          </cell>
        </row>
        <row r="3294">
          <cell r="E3294" t="str">
            <v>Chinook salmon</v>
          </cell>
          <cell r="G3294">
            <v>61</v>
          </cell>
          <cell r="H3294" t="str">
            <v>AD</v>
          </cell>
          <cell r="AA3294">
            <v>39</v>
          </cell>
        </row>
        <row r="3295">
          <cell r="E3295" t="str">
            <v>Chinook salmon</v>
          </cell>
          <cell r="G3295">
            <v>60</v>
          </cell>
          <cell r="AA3295">
            <v>39</v>
          </cell>
        </row>
        <row r="3296">
          <cell r="E3296" t="str">
            <v>Chinook salmon</v>
          </cell>
          <cell r="G3296">
            <v>66</v>
          </cell>
          <cell r="H3296" t="str">
            <v>AD</v>
          </cell>
          <cell r="AA3296">
            <v>39</v>
          </cell>
        </row>
        <row r="3297">
          <cell r="E3297" t="str">
            <v>Chinook salmon</v>
          </cell>
          <cell r="G3297">
            <v>60</v>
          </cell>
          <cell r="AA3297">
            <v>39</v>
          </cell>
        </row>
        <row r="3298">
          <cell r="E3298" t="str">
            <v>Chinook salmon</v>
          </cell>
          <cell r="G3298">
            <v>62</v>
          </cell>
          <cell r="AA3298">
            <v>39</v>
          </cell>
        </row>
        <row r="3299">
          <cell r="E3299" t="str">
            <v>Chinook salmon</v>
          </cell>
          <cell r="G3299">
            <v>60</v>
          </cell>
          <cell r="AA3299">
            <v>39</v>
          </cell>
        </row>
        <row r="3300">
          <cell r="E3300" t="str">
            <v>Chinook salmon</v>
          </cell>
          <cell r="G3300">
            <v>57</v>
          </cell>
          <cell r="AA3300">
            <v>39</v>
          </cell>
        </row>
        <row r="3301">
          <cell r="E3301" t="str">
            <v>Chinook salmon</v>
          </cell>
          <cell r="G3301">
            <v>66</v>
          </cell>
          <cell r="AA3301">
            <v>39</v>
          </cell>
        </row>
        <row r="3302">
          <cell r="E3302" t="str">
            <v>Chinook salmon</v>
          </cell>
          <cell r="G3302">
            <v>72</v>
          </cell>
          <cell r="AA3302">
            <v>39</v>
          </cell>
        </row>
        <row r="3303">
          <cell r="E3303" t="str">
            <v>Chinook salmon</v>
          </cell>
          <cell r="G3303">
            <v>64</v>
          </cell>
          <cell r="AA3303">
            <v>39</v>
          </cell>
        </row>
        <row r="3304">
          <cell r="E3304" t="str">
            <v>Chinook salmon</v>
          </cell>
          <cell r="G3304">
            <v>61</v>
          </cell>
          <cell r="AA3304">
            <v>39</v>
          </cell>
        </row>
        <row r="3305">
          <cell r="E3305" t="str">
            <v>Chinook salmon</v>
          </cell>
          <cell r="G3305">
            <v>59</v>
          </cell>
          <cell r="AA3305">
            <v>39</v>
          </cell>
        </row>
        <row r="3306">
          <cell r="E3306" t="str">
            <v>Chinook salmon</v>
          </cell>
          <cell r="G3306">
            <v>59</v>
          </cell>
          <cell r="AA3306">
            <v>39</v>
          </cell>
        </row>
        <row r="3307">
          <cell r="E3307" t="str">
            <v>Chinook salmon</v>
          </cell>
          <cell r="G3307">
            <v>57</v>
          </cell>
          <cell r="AA3307">
            <v>39</v>
          </cell>
        </row>
        <row r="3308">
          <cell r="E3308" t="str">
            <v>Chinook salmon</v>
          </cell>
          <cell r="G3308">
            <v>65</v>
          </cell>
          <cell r="AA3308">
            <v>39</v>
          </cell>
        </row>
        <row r="3309">
          <cell r="E3309" t="str">
            <v>Chinook salmon</v>
          </cell>
          <cell r="G3309">
            <v>66</v>
          </cell>
          <cell r="AA3309">
            <v>39</v>
          </cell>
        </row>
        <row r="3310">
          <cell r="E3310" t="str">
            <v>Chinook salmon</v>
          </cell>
          <cell r="G3310">
            <v>63</v>
          </cell>
          <cell r="AA3310">
            <v>39</v>
          </cell>
        </row>
        <row r="3311">
          <cell r="E3311" t="str">
            <v>Chinook salmon</v>
          </cell>
          <cell r="G3311">
            <v>64</v>
          </cell>
          <cell r="H3311" t="str">
            <v>AD</v>
          </cell>
          <cell r="AA3311">
            <v>39</v>
          </cell>
        </row>
        <row r="3312">
          <cell r="E3312" t="str">
            <v>Chinook salmon</v>
          </cell>
          <cell r="G3312">
            <v>60</v>
          </cell>
          <cell r="H3312" t="str">
            <v>AD</v>
          </cell>
          <cell r="AA3312">
            <v>39</v>
          </cell>
        </row>
        <row r="3313">
          <cell r="E3313" t="str">
            <v>Chinook salmon</v>
          </cell>
          <cell r="G3313">
            <v>61</v>
          </cell>
          <cell r="H3313" t="str">
            <v>AD</v>
          </cell>
          <cell r="AA3313">
            <v>39</v>
          </cell>
        </row>
        <row r="3314">
          <cell r="E3314" t="str">
            <v>Chinook salmon</v>
          </cell>
          <cell r="G3314">
            <v>64</v>
          </cell>
          <cell r="H3314" t="str">
            <v>AD</v>
          </cell>
          <cell r="AA3314">
            <v>39</v>
          </cell>
        </row>
        <row r="3315">
          <cell r="E3315" t="str">
            <v>Chinook salmon</v>
          </cell>
          <cell r="G3315">
            <v>55</v>
          </cell>
          <cell r="AA3315">
            <v>39</v>
          </cell>
        </row>
        <row r="3316">
          <cell r="E3316" t="str">
            <v>Chinook salmon</v>
          </cell>
          <cell r="G3316">
            <v>63</v>
          </cell>
          <cell r="AA3316">
            <v>39</v>
          </cell>
        </row>
        <row r="3317">
          <cell r="E3317" t="str">
            <v>Chinook salmon</v>
          </cell>
          <cell r="G3317">
            <v>61</v>
          </cell>
          <cell r="AA3317">
            <v>39</v>
          </cell>
        </row>
        <row r="3318">
          <cell r="E3318" t="str">
            <v>Chinook salmon</v>
          </cell>
          <cell r="G3318">
            <v>67</v>
          </cell>
          <cell r="H3318" t="str">
            <v>AD</v>
          </cell>
          <cell r="AA3318">
            <v>39</v>
          </cell>
        </row>
        <row r="3319">
          <cell r="E3319" t="str">
            <v>Chinook salmon</v>
          </cell>
          <cell r="G3319">
            <v>73</v>
          </cell>
          <cell r="H3319" t="str">
            <v>AD</v>
          </cell>
          <cell r="AA3319">
            <v>39</v>
          </cell>
        </row>
        <row r="3320">
          <cell r="E3320" t="str">
            <v>Chinook salmon</v>
          </cell>
          <cell r="G3320">
            <v>53</v>
          </cell>
          <cell r="AA3320">
            <v>39</v>
          </cell>
        </row>
        <row r="3321">
          <cell r="E3321" t="str">
            <v>Chinook salmon</v>
          </cell>
          <cell r="G3321">
            <v>70</v>
          </cell>
          <cell r="AA3321">
            <v>39</v>
          </cell>
        </row>
        <row r="3322">
          <cell r="E3322" t="str">
            <v>Chinook salmon</v>
          </cell>
          <cell r="G3322">
            <v>64</v>
          </cell>
          <cell r="AA3322">
            <v>39</v>
          </cell>
        </row>
        <row r="3323">
          <cell r="E3323" t="str">
            <v>Chinook salmon</v>
          </cell>
          <cell r="G3323">
            <v>67</v>
          </cell>
          <cell r="H3323" t="str">
            <v>AD</v>
          </cell>
          <cell r="AA3323">
            <v>39</v>
          </cell>
        </row>
        <row r="3324">
          <cell r="E3324" t="str">
            <v>Chinook salmon</v>
          </cell>
          <cell r="G3324">
            <v>60</v>
          </cell>
          <cell r="AA3324">
            <v>39</v>
          </cell>
        </row>
        <row r="3325">
          <cell r="E3325" t="str">
            <v>Chinook salmon</v>
          </cell>
          <cell r="G3325">
            <v>68</v>
          </cell>
          <cell r="AA3325">
            <v>39</v>
          </cell>
        </row>
        <row r="3326">
          <cell r="E3326" t="str">
            <v>Chinook salmon</v>
          </cell>
          <cell r="G3326">
            <v>58</v>
          </cell>
          <cell r="AA3326">
            <v>39</v>
          </cell>
        </row>
        <row r="3327">
          <cell r="E3327" t="str">
            <v>Chinook salmon</v>
          </cell>
          <cell r="G3327">
            <v>68</v>
          </cell>
          <cell r="H3327" t="str">
            <v>AD</v>
          </cell>
          <cell r="AA3327">
            <v>39</v>
          </cell>
        </row>
        <row r="3328">
          <cell r="E3328" t="str">
            <v>Chinook salmon</v>
          </cell>
          <cell r="G3328">
            <v>64</v>
          </cell>
          <cell r="H3328" t="str">
            <v>AD</v>
          </cell>
          <cell r="AA3328">
            <v>39</v>
          </cell>
        </row>
        <row r="3329">
          <cell r="E3329" t="str">
            <v>Chinook salmon</v>
          </cell>
          <cell r="G3329">
            <v>69</v>
          </cell>
          <cell r="H3329" t="str">
            <v>AD</v>
          </cell>
          <cell r="AA3329">
            <v>39</v>
          </cell>
        </row>
        <row r="3330">
          <cell r="E3330" t="str">
            <v>Chinook salmon</v>
          </cell>
          <cell r="G3330">
            <v>63</v>
          </cell>
          <cell r="AA3330">
            <v>39</v>
          </cell>
        </row>
        <row r="3331">
          <cell r="E3331" t="str">
            <v>Chinook salmon</v>
          </cell>
          <cell r="G3331">
            <v>66</v>
          </cell>
          <cell r="AA3331">
            <v>39</v>
          </cell>
        </row>
        <row r="3332">
          <cell r="E3332" t="str">
            <v>Chinook salmon</v>
          </cell>
          <cell r="G3332">
            <v>68</v>
          </cell>
          <cell r="AA3332">
            <v>39</v>
          </cell>
        </row>
        <row r="3333">
          <cell r="E3333" t="str">
            <v>Chinook salmon</v>
          </cell>
          <cell r="G3333">
            <v>78</v>
          </cell>
          <cell r="AA3333">
            <v>39</v>
          </cell>
        </row>
        <row r="3334">
          <cell r="E3334" t="str">
            <v>Chinook salmon</v>
          </cell>
          <cell r="G3334">
            <v>57</v>
          </cell>
          <cell r="AA3334">
            <v>39</v>
          </cell>
        </row>
        <row r="3335">
          <cell r="E3335" t="str">
            <v>Chinook salmon</v>
          </cell>
          <cell r="G3335">
            <v>58</v>
          </cell>
          <cell r="AA3335">
            <v>39</v>
          </cell>
        </row>
        <row r="3336">
          <cell r="E3336" t="str">
            <v>Chinook salmon</v>
          </cell>
          <cell r="G3336">
            <v>64</v>
          </cell>
          <cell r="AA3336">
            <v>39</v>
          </cell>
        </row>
        <row r="3337">
          <cell r="E3337" t="str">
            <v>Chinook salmon</v>
          </cell>
          <cell r="G3337">
            <v>59</v>
          </cell>
          <cell r="AA3337">
            <v>39</v>
          </cell>
        </row>
        <row r="3338">
          <cell r="E3338" t="str">
            <v>Chinook salmon</v>
          </cell>
          <cell r="G3338">
            <v>70</v>
          </cell>
          <cell r="AA3338">
            <v>39</v>
          </cell>
        </row>
        <row r="3339">
          <cell r="E3339" t="str">
            <v>Chinook salmon</v>
          </cell>
          <cell r="G3339">
            <v>62</v>
          </cell>
          <cell r="AA3339">
            <v>39</v>
          </cell>
        </row>
        <row r="3340">
          <cell r="E3340" t="str">
            <v>Chinook salmon</v>
          </cell>
          <cell r="G3340">
            <v>60</v>
          </cell>
          <cell r="AA3340">
            <v>39</v>
          </cell>
        </row>
        <row r="3341">
          <cell r="E3341" t="str">
            <v>Chinook salmon</v>
          </cell>
          <cell r="G3341">
            <v>67</v>
          </cell>
          <cell r="AA3341">
            <v>39</v>
          </cell>
        </row>
        <row r="3342">
          <cell r="E3342" t="str">
            <v>Chinook salmon</v>
          </cell>
          <cell r="G3342">
            <v>60</v>
          </cell>
          <cell r="H3342" t="str">
            <v>AD</v>
          </cell>
          <cell r="AA3342">
            <v>39</v>
          </cell>
        </row>
        <row r="3343">
          <cell r="E3343" t="str">
            <v>Chinook salmon</v>
          </cell>
          <cell r="G3343">
            <v>73</v>
          </cell>
          <cell r="H3343" t="str">
            <v>AD</v>
          </cell>
          <cell r="AA3343">
            <v>39</v>
          </cell>
        </row>
        <row r="3344">
          <cell r="E3344" t="str">
            <v>Chinook salmon</v>
          </cell>
          <cell r="G3344">
            <v>64</v>
          </cell>
          <cell r="AA3344">
            <v>39</v>
          </cell>
        </row>
        <row r="3345">
          <cell r="E3345" t="str">
            <v>Chinook salmon</v>
          </cell>
          <cell r="G3345">
            <v>64</v>
          </cell>
          <cell r="H3345" t="str">
            <v>AD</v>
          </cell>
          <cell r="AA3345">
            <v>39</v>
          </cell>
        </row>
        <row r="3346">
          <cell r="E3346" t="str">
            <v>Chinook salmon</v>
          </cell>
          <cell r="G3346">
            <v>66</v>
          </cell>
          <cell r="H3346" t="str">
            <v>AD</v>
          </cell>
          <cell r="AA3346">
            <v>39</v>
          </cell>
        </row>
        <row r="3347">
          <cell r="E3347" t="str">
            <v>Chinook salmon</v>
          </cell>
          <cell r="G3347">
            <v>52</v>
          </cell>
          <cell r="AA3347">
            <v>39</v>
          </cell>
        </row>
        <row r="3348">
          <cell r="E3348" t="str">
            <v>Chinook salmon</v>
          </cell>
          <cell r="G3348">
            <v>49</v>
          </cell>
          <cell r="AA3348">
            <v>39</v>
          </cell>
        </row>
        <row r="3349">
          <cell r="E3349" t="str">
            <v>Chinook salmon</v>
          </cell>
          <cell r="G3349">
            <v>62</v>
          </cell>
          <cell r="AA3349">
            <v>39</v>
          </cell>
        </row>
        <row r="3350">
          <cell r="E3350" t="str">
            <v>Chinook salmon</v>
          </cell>
          <cell r="G3350">
            <v>47</v>
          </cell>
          <cell r="AA3350">
            <v>39</v>
          </cell>
        </row>
        <row r="3351">
          <cell r="E3351" t="str">
            <v>Chinook salmon</v>
          </cell>
          <cell r="G3351">
            <v>51</v>
          </cell>
          <cell r="H3351" t="str">
            <v>AD</v>
          </cell>
          <cell r="AA3351">
            <v>39</v>
          </cell>
        </row>
        <row r="3352">
          <cell r="E3352" t="str">
            <v>Chinook salmon</v>
          </cell>
          <cell r="G3352">
            <v>53</v>
          </cell>
          <cell r="H3352" t="str">
            <v>AD</v>
          </cell>
          <cell r="AA3352">
            <v>39</v>
          </cell>
        </row>
        <row r="3353">
          <cell r="E3353" t="str">
            <v>Chinook salmon</v>
          </cell>
          <cell r="G3353">
            <v>54</v>
          </cell>
          <cell r="H3353" t="str">
            <v>AD</v>
          </cell>
          <cell r="AA3353">
            <v>39</v>
          </cell>
        </row>
        <row r="3354">
          <cell r="E3354" t="str">
            <v>Chinook salmon</v>
          </cell>
          <cell r="G3354">
            <v>51</v>
          </cell>
          <cell r="AA3354">
            <v>39</v>
          </cell>
        </row>
        <row r="3355">
          <cell r="E3355" t="str">
            <v>Chinook salmon</v>
          </cell>
          <cell r="G3355">
            <v>59</v>
          </cell>
          <cell r="H3355" t="str">
            <v>AD</v>
          </cell>
          <cell r="AA3355">
            <v>39</v>
          </cell>
        </row>
        <row r="3356">
          <cell r="E3356" t="str">
            <v>Chinook salmon</v>
          </cell>
          <cell r="G3356">
            <v>51</v>
          </cell>
          <cell r="AA3356">
            <v>39</v>
          </cell>
        </row>
        <row r="3357">
          <cell r="E3357" t="str">
            <v>Chinook salmon</v>
          </cell>
          <cell r="G3357">
            <v>49</v>
          </cell>
          <cell r="AA3357">
            <v>39</v>
          </cell>
        </row>
        <row r="3358">
          <cell r="E3358" t="str">
            <v>Chinook salmon</v>
          </cell>
          <cell r="G3358">
            <v>47</v>
          </cell>
          <cell r="H3358" t="str">
            <v>AD</v>
          </cell>
          <cell r="AA3358">
            <v>39</v>
          </cell>
        </row>
        <row r="3359">
          <cell r="E3359" t="str">
            <v>Chinook salmon</v>
          </cell>
          <cell r="G3359">
            <v>64</v>
          </cell>
          <cell r="H3359" t="str">
            <v>AD</v>
          </cell>
          <cell r="AA3359">
            <v>39</v>
          </cell>
        </row>
        <row r="3360">
          <cell r="E3360" t="str">
            <v>Chinook salmon</v>
          </cell>
          <cell r="G3360">
            <v>63</v>
          </cell>
          <cell r="H3360" t="str">
            <v>AD</v>
          </cell>
          <cell r="AA3360">
            <v>39</v>
          </cell>
        </row>
        <row r="3361">
          <cell r="E3361" t="str">
            <v>Chinook salmon</v>
          </cell>
          <cell r="G3361">
            <v>64</v>
          </cell>
          <cell r="AA3361">
            <v>39</v>
          </cell>
        </row>
        <row r="3362">
          <cell r="E3362" t="str">
            <v>Chinook salmon</v>
          </cell>
          <cell r="G3362">
            <v>73</v>
          </cell>
          <cell r="AA3362">
            <v>39</v>
          </cell>
        </row>
        <row r="3363">
          <cell r="E3363" t="str">
            <v>Chinook salmon</v>
          </cell>
          <cell r="G3363">
            <v>68</v>
          </cell>
          <cell r="AA3363">
            <v>39</v>
          </cell>
        </row>
        <row r="3364">
          <cell r="E3364" t="str">
            <v>Chinook salmon</v>
          </cell>
          <cell r="G3364">
            <v>67</v>
          </cell>
          <cell r="AA3364">
            <v>39</v>
          </cell>
        </row>
        <row r="3365">
          <cell r="E3365" t="str">
            <v>Chinook salmon</v>
          </cell>
          <cell r="G3365">
            <v>61</v>
          </cell>
          <cell r="AA3365">
            <v>39</v>
          </cell>
        </row>
        <row r="3366">
          <cell r="E3366" t="str">
            <v>Chinook salmon</v>
          </cell>
          <cell r="G3366">
            <v>60</v>
          </cell>
          <cell r="AA3366">
            <v>39</v>
          </cell>
        </row>
        <row r="3367">
          <cell r="E3367" t="str">
            <v>Chinook salmon</v>
          </cell>
          <cell r="G3367">
            <v>64</v>
          </cell>
          <cell r="AA3367">
            <v>39</v>
          </cell>
        </row>
        <row r="3368">
          <cell r="E3368" t="str">
            <v>Chinook salmon</v>
          </cell>
          <cell r="G3368">
            <v>59</v>
          </cell>
          <cell r="AA3368">
            <v>39</v>
          </cell>
        </row>
        <row r="3369">
          <cell r="E3369" t="str">
            <v>Chinook salmon</v>
          </cell>
          <cell r="G3369">
            <v>80</v>
          </cell>
          <cell r="AA3369">
            <v>39</v>
          </cell>
        </row>
        <row r="3370">
          <cell r="E3370" t="str">
            <v>Chinook salmon</v>
          </cell>
          <cell r="G3370">
            <v>78</v>
          </cell>
          <cell r="AA3370">
            <v>39</v>
          </cell>
        </row>
        <row r="3371">
          <cell r="E3371" t="str">
            <v>Chinook salmon</v>
          </cell>
          <cell r="G3371">
            <v>61</v>
          </cell>
          <cell r="AA3371">
            <v>39</v>
          </cell>
        </row>
        <row r="3372">
          <cell r="E3372" t="str">
            <v>Chinook salmon</v>
          </cell>
          <cell r="G3372">
            <v>75</v>
          </cell>
          <cell r="AA3372">
            <v>39</v>
          </cell>
        </row>
        <row r="3373">
          <cell r="E3373" t="str">
            <v>Chinook salmon</v>
          </cell>
          <cell r="G3373">
            <v>55</v>
          </cell>
          <cell r="AA3373">
            <v>39</v>
          </cell>
        </row>
        <row r="3374">
          <cell r="E3374" t="str">
            <v>Chinook salmon</v>
          </cell>
          <cell r="G3374">
            <v>68</v>
          </cell>
          <cell r="AA3374">
            <v>39</v>
          </cell>
        </row>
        <row r="3375">
          <cell r="E3375" t="str">
            <v>Chinook salmon</v>
          </cell>
          <cell r="G3375">
            <v>65</v>
          </cell>
          <cell r="AA3375">
            <v>39</v>
          </cell>
        </row>
        <row r="3376">
          <cell r="E3376" t="str">
            <v>Chinook salmon</v>
          </cell>
          <cell r="G3376">
            <v>62</v>
          </cell>
          <cell r="AA3376">
            <v>39</v>
          </cell>
        </row>
        <row r="3377">
          <cell r="E3377" t="str">
            <v>Chinook salmon</v>
          </cell>
          <cell r="G3377">
            <v>53</v>
          </cell>
          <cell r="H3377" t="str">
            <v>AD</v>
          </cell>
          <cell r="AA3377">
            <v>39</v>
          </cell>
        </row>
        <row r="3378">
          <cell r="E3378" t="str">
            <v>Chinook salmon</v>
          </cell>
          <cell r="G3378">
            <v>66</v>
          </cell>
          <cell r="AA3378">
            <v>39</v>
          </cell>
        </row>
        <row r="3379">
          <cell r="E3379" t="str">
            <v>Chinook salmon</v>
          </cell>
          <cell r="G3379">
            <v>72</v>
          </cell>
          <cell r="AA3379">
            <v>39</v>
          </cell>
        </row>
        <row r="3380">
          <cell r="E3380" t="str">
            <v>Chinook salmon</v>
          </cell>
          <cell r="G3380">
            <v>54</v>
          </cell>
          <cell r="AA3380">
            <v>39</v>
          </cell>
        </row>
        <row r="3381">
          <cell r="E3381" t="str">
            <v>Chinook salmon</v>
          </cell>
          <cell r="G3381">
            <v>60</v>
          </cell>
          <cell r="AA3381">
            <v>39</v>
          </cell>
        </row>
        <row r="3382">
          <cell r="E3382" t="str">
            <v>Chinook salmon</v>
          </cell>
          <cell r="G3382">
            <v>65</v>
          </cell>
          <cell r="AA3382">
            <v>39</v>
          </cell>
        </row>
        <row r="3383">
          <cell r="E3383" t="str">
            <v>Chinook salmon</v>
          </cell>
          <cell r="G3383">
            <v>66</v>
          </cell>
          <cell r="AA3383">
            <v>39</v>
          </cell>
        </row>
        <row r="3384">
          <cell r="E3384" t="str">
            <v>Chinook salmon</v>
          </cell>
          <cell r="G3384">
            <v>60</v>
          </cell>
          <cell r="AA3384">
            <v>39</v>
          </cell>
        </row>
        <row r="3385">
          <cell r="E3385" t="str">
            <v>Chinook salmon</v>
          </cell>
          <cell r="G3385">
            <v>61</v>
          </cell>
          <cell r="AA3385">
            <v>39</v>
          </cell>
        </row>
        <row r="3386">
          <cell r="E3386" t="str">
            <v>Chinook salmon</v>
          </cell>
          <cell r="G3386">
            <v>72</v>
          </cell>
          <cell r="AA3386">
            <v>39</v>
          </cell>
        </row>
        <row r="3387">
          <cell r="E3387" t="str">
            <v>Chinook salmon</v>
          </cell>
          <cell r="G3387">
            <v>61</v>
          </cell>
          <cell r="AA3387">
            <v>39</v>
          </cell>
        </row>
        <row r="3388">
          <cell r="E3388" t="str">
            <v>Chinook salmon</v>
          </cell>
          <cell r="G3388">
            <v>66</v>
          </cell>
          <cell r="H3388" t="str">
            <v>AD</v>
          </cell>
          <cell r="AA3388">
            <v>39</v>
          </cell>
        </row>
        <row r="3389">
          <cell r="E3389" t="str">
            <v>Chinook salmon</v>
          </cell>
          <cell r="G3389">
            <v>61</v>
          </cell>
          <cell r="AA3389">
            <v>39</v>
          </cell>
        </row>
        <row r="3390">
          <cell r="E3390" t="str">
            <v>Chinook salmon</v>
          </cell>
          <cell r="G3390">
            <v>60</v>
          </cell>
          <cell r="H3390" t="str">
            <v>AD</v>
          </cell>
          <cell r="AA3390">
            <v>39</v>
          </cell>
        </row>
        <row r="3391">
          <cell r="E3391" t="str">
            <v>Chinook salmon</v>
          </cell>
          <cell r="G3391">
            <v>72</v>
          </cell>
          <cell r="AA3391">
            <v>39</v>
          </cell>
        </row>
        <row r="3392">
          <cell r="E3392" t="str">
            <v>Chinook salmon</v>
          </cell>
          <cell r="G3392">
            <v>60</v>
          </cell>
          <cell r="AA3392">
            <v>39</v>
          </cell>
        </row>
        <row r="3393">
          <cell r="E3393" t="str">
            <v>Chinook salmon</v>
          </cell>
          <cell r="G3393">
            <v>60</v>
          </cell>
          <cell r="AA3393">
            <v>39</v>
          </cell>
        </row>
        <row r="3394">
          <cell r="E3394" t="str">
            <v>Chinook salmon</v>
          </cell>
          <cell r="G3394">
            <v>80</v>
          </cell>
          <cell r="H3394" t="str">
            <v>AD</v>
          </cell>
          <cell r="AA3394">
            <v>39</v>
          </cell>
        </row>
        <row r="3395">
          <cell r="E3395" t="str">
            <v>Chinook salmon</v>
          </cell>
          <cell r="G3395">
            <v>60</v>
          </cell>
          <cell r="AA3395">
            <v>39</v>
          </cell>
        </row>
        <row r="3396">
          <cell r="E3396" t="str">
            <v>Chinook salmon</v>
          </cell>
          <cell r="G3396">
            <v>67</v>
          </cell>
          <cell r="AA3396">
            <v>39</v>
          </cell>
        </row>
        <row r="3397">
          <cell r="E3397" t="str">
            <v>Chinook salmon</v>
          </cell>
          <cell r="G3397">
            <v>62</v>
          </cell>
          <cell r="AA3397">
            <v>39</v>
          </cell>
        </row>
        <row r="3398">
          <cell r="E3398" t="str">
            <v>Chinook salmon</v>
          </cell>
          <cell r="G3398">
            <v>67</v>
          </cell>
          <cell r="H3398" t="str">
            <v>AD</v>
          </cell>
          <cell r="AA3398">
            <v>39</v>
          </cell>
        </row>
        <row r="3399">
          <cell r="E3399" t="str">
            <v>Chinook salmon</v>
          </cell>
          <cell r="G3399">
            <v>65</v>
          </cell>
          <cell r="AA3399">
            <v>39</v>
          </cell>
        </row>
        <row r="3400">
          <cell r="E3400" t="str">
            <v>Chinook salmon</v>
          </cell>
          <cell r="G3400">
            <v>68</v>
          </cell>
          <cell r="H3400" t="str">
            <v>AD</v>
          </cell>
          <cell r="AA3400">
            <v>39</v>
          </cell>
        </row>
        <row r="3401">
          <cell r="E3401" t="str">
            <v>Chinook salmon</v>
          </cell>
          <cell r="G3401">
            <v>61</v>
          </cell>
          <cell r="AA3401">
            <v>39</v>
          </cell>
        </row>
        <row r="3402">
          <cell r="E3402" t="str">
            <v>Chinook salmon</v>
          </cell>
          <cell r="G3402">
            <v>61</v>
          </cell>
          <cell r="H3402" t="str">
            <v>AD</v>
          </cell>
          <cell r="AA3402">
            <v>39</v>
          </cell>
        </row>
        <row r="3403">
          <cell r="E3403" t="str">
            <v>Chinook salmon</v>
          </cell>
          <cell r="G3403">
            <v>73</v>
          </cell>
          <cell r="AA3403">
            <v>39</v>
          </cell>
        </row>
        <row r="3404">
          <cell r="E3404" t="str">
            <v>Chinook salmon</v>
          </cell>
          <cell r="G3404">
            <v>69</v>
          </cell>
          <cell r="AA3404">
            <v>39</v>
          </cell>
        </row>
        <row r="3405">
          <cell r="E3405" t="str">
            <v>Chinook salmon</v>
          </cell>
          <cell r="G3405">
            <v>66</v>
          </cell>
          <cell r="H3405" t="str">
            <v>AD</v>
          </cell>
          <cell r="AA3405">
            <v>39</v>
          </cell>
        </row>
        <row r="3406">
          <cell r="E3406" t="str">
            <v>Chinook salmon</v>
          </cell>
          <cell r="G3406">
            <v>61</v>
          </cell>
          <cell r="H3406" t="str">
            <v>AD</v>
          </cell>
          <cell r="AA3406">
            <v>39</v>
          </cell>
        </row>
        <row r="3407">
          <cell r="E3407" t="str">
            <v>Chinook salmon</v>
          </cell>
          <cell r="G3407">
            <v>52</v>
          </cell>
          <cell r="AA3407">
            <v>39</v>
          </cell>
        </row>
        <row r="3408">
          <cell r="E3408" t="str">
            <v>Chinook salmon</v>
          </cell>
          <cell r="G3408">
            <v>68</v>
          </cell>
          <cell r="AA3408">
            <v>39</v>
          </cell>
        </row>
        <row r="3409">
          <cell r="E3409" t="str">
            <v>Chinook salmon</v>
          </cell>
          <cell r="G3409">
            <v>76</v>
          </cell>
          <cell r="AA3409">
            <v>39</v>
          </cell>
        </row>
        <row r="3410">
          <cell r="E3410" t="str">
            <v>Chinook salmon</v>
          </cell>
          <cell r="G3410">
            <v>66</v>
          </cell>
          <cell r="AA3410">
            <v>39</v>
          </cell>
        </row>
        <row r="3411">
          <cell r="E3411" t="str">
            <v>Chinook salmon</v>
          </cell>
          <cell r="G3411">
            <v>65</v>
          </cell>
          <cell r="AA3411">
            <v>39</v>
          </cell>
        </row>
        <row r="3412">
          <cell r="E3412" t="str">
            <v>Chinook salmon</v>
          </cell>
          <cell r="G3412">
            <v>72</v>
          </cell>
          <cell r="AA3412">
            <v>39</v>
          </cell>
        </row>
        <row r="3413">
          <cell r="E3413" t="str">
            <v>Chinook salmon</v>
          </cell>
          <cell r="G3413">
            <v>68</v>
          </cell>
          <cell r="AA3413">
            <v>39</v>
          </cell>
        </row>
        <row r="3414">
          <cell r="E3414" t="str">
            <v>Chinook salmon</v>
          </cell>
          <cell r="G3414">
            <v>65</v>
          </cell>
          <cell r="AA3414">
            <v>39</v>
          </cell>
        </row>
        <row r="3415">
          <cell r="E3415" t="str">
            <v>Chinook salmon</v>
          </cell>
          <cell r="G3415">
            <v>67</v>
          </cell>
          <cell r="AA3415">
            <v>39</v>
          </cell>
        </row>
        <row r="3416">
          <cell r="E3416" t="str">
            <v>Chinook salmon</v>
          </cell>
          <cell r="G3416">
            <v>63</v>
          </cell>
          <cell r="AA3416">
            <v>39</v>
          </cell>
        </row>
        <row r="3417">
          <cell r="E3417" t="str">
            <v>Chinook salmon</v>
          </cell>
          <cell r="G3417">
            <v>60</v>
          </cell>
          <cell r="AA3417">
            <v>39</v>
          </cell>
        </row>
        <row r="3418">
          <cell r="E3418" t="str">
            <v>Chinook salmon</v>
          </cell>
          <cell r="G3418">
            <v>57</v>
          </cell>
          <cell r="AA3418">
            <v>39</v>
          </cell>
        </row>
        <row r="3419">
          <cell r="E3419" t="str">
            <v>Chinook salmon</v>
          </cell>
          <cell r="G3419">
            <v>61</v>
          </cell>
          <cell r="AA3419">
            <v>39</v>
          </cell>
        </row>
        <row r="3420">
          <cell r="E3420" t="str">
            <v>Chinook salmon</v>
          </cell>
          <cell r="G3420">
            <v>74</v>
          </cell>
          <cell r="AA3420">
            <v>39</v>
          </cell>
        </row>
        <row r="3421">
          <cell r="E3421" t="str">
            <v>Chinook salmon</v>
          </cell>
          <cell r="G3421">
            <v>60</v>
          </cell>
          <cell r="AA3421">
            <v>39</v>
          </cell>
        </row>
        <row r="3422">
          <cell r="E3422" t="str">
            <v>Chinook salmon</v>
          </cell>
          <cell r="G3422">
            <v>62</v>
          </cell>
          <cell r="AA3422">
            <v>39</v>
          </cell>
        </row>
        <row r="3423">
          <cell r="E3423" t="str">
            <v>Chinook salmon</v>
          </cell>
          <cell r="G3423">
            <v>60</v>
          </cell>
          <cell r="AA3423">
            <v>39</v>
          </cell>
        </row>
        <row r="3424">
          <cell r="E3424" t="str">
            <v>Chinook salmon</v>
          </cell>
          <cell r="G3424">
            <v>62</v>
          </cell>
          <cell r="H3424" t="str">
            <v>AD</v>
          </cell>
          <cell r="AA3424">
            <v>39</v>
          </cell>
        </row>
        <row r="3425">
          <cell r="E3425" t="str">
            <v>Chinook salmon</v>
          </cell>
          <cell r="G3425">
            <v>68</v>
          </cell>
          <cell r="AA3425">
            <v>39</v>
          </cell>
        </row>
        <row r="3426">
          <cell r="E3426" t="str">
            <v>Chinook salmon</v>
          </cell>
          <cell r="G3426">
            <v>73</v>
          </cell>
          <cell r="H3426" t="str">
            <v>AD</v>
          </cell>
          <cell r="AA3426">
            <v>39</v>
          </cell>
        </row>
        <row r="3427">
          <cell r="E3427" t="str">
            <v>Chinook salmon</v>
          </cell>
          <cell r="G3427">
            <v>62</v>
          </cell>
          <cell r="AA3427">
            <v>39</v>
          </cell>
        </row>
        <row r="3428">
          <cell r="E3428" t="str">
            <v>Chinook salmon</v>
          </cell>
          <cell r="G3428">
            <v>55</v>
          </cell>
          <cell r="H3428" t="str">
            <v>AD</v>
          </cell>
          <cell r="AA3428">
            <v>39</v>
          </cell>
        </row>
        <row r="3429">
          <cell r="E3429" t="str">
            <v>Chinook salmon</v>
          </cell>
          <cell r="G3429">
            <v>63</v>
          </cell>
          <cell r="AA3429">
            <v>39</v>
          </cell>
        </row>
        <row r="3430">
          <cell r="E3430" t="str">
            <v>Chinook salmon</v>
          </cell>
          <cell r="G3430">
            <v>55</v>
          </cell>
          <cell r="H3430" t="str">
            <v>AD</v>
          </cell>
          <cell r="AA3430">
            <v>39</v>
          </cell>
        </row>
        <row r="3431">
          <cell r="E3431" t="str">
            <v>Chinook salmon</v>
          </cell>
          <cell r="G3431">
            <v>74</v>
          </cell>
          <cell r="AA3431">
            <v>39</v>
          </cell>
        </row>
        <row r="3432">
          <cell r="E3432" t="str">
            <v>Chinook salmon</v>
          </cell>
          <cell r="G3432">
            <v>61</v>
          </cell>
          <cell r="AA3432">
            <v>39</v>
          </cell>
        </row>
        <row r="3433">
          <cell r="E3433" t="str">
            <v>Chinook salmon</v>
          </cell>
          <cell r="G3433">
            <v>81</v>
          </cell>
          <cell r="AA3433">
            <v>39</v>
          </cell>
        </row>
        <row r="3434">
          <cell r="E3434" t="str">
            <v>Chinook salmon</v>
          </cell>
          <cell r="G3434">
            <v>64</v>
          </cell>
          <cell r="AA3434">
            <v>39</v>
          </cell>
        </row>
        <row r="3435">
          <cell r="E3435" t="str">
            <v>Chinook salmon</v>
          </cell>
          <cell r="G3435">
            <v>60</v>
          </cell>
          <cell r="AA3435">
            <v>39</v>
          </cell>
        </row>
        <row r="3436">
          <cell r="E3436" t="str">
            <v>Chinook salmon</v>
          </cell>
          <cell r="G3436">
            <v>68</v>
          </cell>
          <cell r="AA3436">
            <v>39</v>
          </cell>
        </row>
        <row r="3437">
          <cell r="E3437" t="str">
            <v>Chinook salmon</v>
          </cell>
          <cell r="G3437">
            <v>67</v>
          </cell>
          <cell r="AA3437">
            <v>39</v>
          </cell>
        </row>
        <row r="3438">
          <cell r="E3438" t="str">
            <v>Chinook salmon</v>
          </cell>
          <cell r="G3438">
            <v>68</v>
          </cell>
          <cell r="AA3438">
            <v>39</v>
          </cell>
        </row>
        <row r="3439">
          <cell r="E3439" t="str">
            <v>Chinook salmon</v>
          </cell>
          <cell r="G3439">
            <v>56</v>
          </cell>
          <cell r="AA3439">
            <v>39</v>
          </cell>
        </row>
        <row r="3440">
          <cell r="E3440" t="str">
            <v>Chinook salmon</v>
          </cell>
          <cell r="G3440">
            <v>63</v>
          </cell>
          <cell r="AA3440">
            <v>39</v>
          </cell>
        </row>
        <row r="3441">
          <cell r="E3441" t="str">
            <v>Chinook salmon</v>
          </cell>
          <cell r="G3441">
            <v>67</v>
          </cell>
          <cell r="AA3441">
            <v>39</v>
          </cell>
        </row>
        <row r="3442">
          <cell r="E3442" t="str">
            <v>Chinook salmon</v>
          </cell>
          <cell r="G3442">
            <v>59</v>
          </cell>
          <cell r="AA3442">
            <v>39</v>
          </cell>
        </row>
        <row r="3443">
          <cell r="E3443" t="str">
            <v>Chinook salmon</v>
          </cell>
          <cell r="G3443">
            <v>68</v>
          </cell>
          <cell r="AA3443">
            <v>39</v>
          </cell>
        </row>
        <row r="3444">
          <cell r="E3444" t="str">
            <v>Chinook salmon</v>
          </cell>
          <cell r="G3444">
            <v>57</v>
          </cell>
          <cell r="AA3444">
            <v>39</v>
          </cell>
        </row>
        <row r="3445">
          <cell r="E3445" t="str">
            <v>Chinook salmon</v>
          </cell>
          <cell r="G3445">
            <v>60</v>
          </cell>
          <cell r="AA3445">
            <v>39</v>
          </cell>
        </row>
        <row r="3446">
          <cell r="E3446" t="str">
            <v>Chinook salmon</v>
          </cell>
          <cell r="G3446">
            <v>54</v>
          </cell>
          <cell r="AA3446">
            <v>39</v>
          </cell>
        </row>
        <row r="3447">
          <cell r="E3447" t="str">
            <v>Chinook salmon</v>
          </cell>
          <cell r="G3447">
            <v>57</v>
          </cell>
          <cell r="AA3447">
            <v>39</v>
          </cell>
        </row>
        <row r="3448">
          <cell r="E3448" t="str">
            <v>Chinook salmon</v>
          </cell>
          <cell r="G3448">
            <v>64</v>
          </cell>
          <cell r="AA3448">
            <v>39</v>
          </cell>
        </row>
        <row r="3449">
          <cell r="E3449" t="str">
            <v>Chinook salmon</v>
          </cell>
          <cell r="G3449">
            <v>60</v>
          </cell>
          <cell r="AA3449">
            <v>39</v>
          </cell>
        </row>
        <row r="3450">
          <cell r="E3450" t="str">
            <v>Chinook salmon</v>
          </cell>
          <cell r="G3450">
            <v>61</v>
          </cell>
          <cell r="AA3450">
            <v>39</v>
          </cell>
        </row>
        <row r="3451">
          <cell r="E3451" t="str">
            <v>Chinook salmon</v>
          </cell>
          <cell r="G3451">
            <v>53</v>
          </cell>
          <cell r="AA3451">
            <v>39</v>
          </cell>
        </row>
        <row r="3452">
          <cell r="E3452" t="str">
            <v>Chinook salmon</v>
          </cell>
          <cell r="G3452">
            <v>60</v>
          </cell>
          <cell r="AA3452">
            <v>39</v>
          </cell>
        </row>
        <row r="3453">
          <cell r="E3453" t="str">
            <v>Chinook salmon</v>
          </cell>
          <cell r="G3453">
            <v>56</v>
          </cell>
          <cell r="H3453" t="str">
            <v>AD</v>
          </cell>
          <cell r="AA3453">
            <v>39</v>
          </cell>
        </row>
        <row r="3454">
          <cell r="E3454" t="str">
            <v>Chinook salmon</v>
          </cell>
          <cell r="G3454">
            <v>65</v>
          </cell>
          <cell r="H3454" t="str">
            <v>AD</v>
          </cell>
          <cell r="AA3454">
            <v>39</v>
          </cell>
        </row>
        <row r="3455">
          <cell r="E3455" t="str">
            <v>Chinook salmon</v>
          </cell>
          <cell r="G3455">
            <v>52</v>
          </cell>
          <cell r="AA3455">
            <v>39</v>
          </cell>
        </row>
        <row r="3456">
          <cell r="E3456" t="str">
            <v>Chinook salmon</v>
          </cell>
          <cell r="G3456">
            <v>52</v>
          </cell>
          <cell r="AA3456">
            <v>39</v>
          </cell>
        </row>
        <row r="3457">
          <cell r="E3457" t="str">
            <v>Chinook salmon</v>
          </cell>
          <cell r="G3457">
            <v>54</v>
          </cell>
          <cell r="H3457" t="str">
            <v>AD</v>
          </cell>
          <cell r="AA3457">
            <v>39</v>
          </cell>
        </row>
        <row r="3458">
          <cell r="E3458" t="str">
            <v>Chinook salmon</v>
          </cell>
          <cell r="G3458">
            <v>54</v>
          </cell>
          <cell r="AA3458">
            <v>39</v>
          </cell>
        </row>
        <row r="3459">
          <cell r="E3459" t="str">
            <v>Chinook salmon</v>
          </cell>
          <cell r="G3459">
            <v>53</v>
          </cell>
          <cell r="AA3459">
            <v>39</v>
          </cell>
        </row>
        <row r="3460">
          <cell r="E3460" t="str">
            <v>Chinook salmon</v>
          </cell>
          <cell r="G3460">
            <v>65</v>
          </cell>
          <cell r="H3460" t="str">
            <v>AD</v>
          </cell>
          <cell r="AA3460">
            <v>39</v>
          </cell>
        </row>
        <row r="3461">
          <cell r="E3461" t="str">
            <v>Chinook salmon</v>
          </cell>
          <cell r="G3461">
            <v>43</v>
          </cell>
          <cell r="AA3461">
            <v>39</v>
          </cell>
        </row>
        <row r="3462">
          <cell r="E3462" t="str">
            <v>Chinook salmon</v>
          </cell>
          <cell r="G3462">
            <v>53</v>
          </cell>
          <cell r="AA3462">
            <v>39</v>
          </cell>
        </row>
        <row r="3463">
          <cell r="E3463" t="str">
            <v>Chinook salmon</v>
          </cell>
          <cell r="G3463">
            <v>59</v>
          </cell>
          <cell r="AA3463">
            <v>39</v>
          </cell>
        </row>
        <row r="3464">
          <cell r="E3464" t="str">
            <v>Chinook salmon</v>
          </cell>
          <cell r="G3464">
            <v>66</v>
          </cell>
          <cell r="H3464" t="str">
            <v>AD</v>
          </cell>
          <cell r="AA3464">
            <v>39</v>
          </cell>
        </row>
        <row r="3465">
          <cell r="E3465" t="str">
            <v>Chinook salmon</v>
          </cell>
          <cell r="G3465">
            <v>57</v>
          </cell>
          <cell r="AA3465">
            <v>39</v>
          </cell>
        </row>
        <row r="3466">
          <cell r="E3466" t="str">
            <v>Chinook salmon</v>
          </cell>
          <cell r="G3466">
            <v>55</v>
          </cell>
          <cell r="AA3466">
            <v>39</v>
          </cell>
        </row>
        <row r="3467">
          <cell r="E3467" t="str">
            <v>Chinook salmon</v>
          </cell>
          <cell r="G3467">
            <v>53</v>
          </cell>
          <cell r="AA3467">
            <v>39</v>
          </cell>
        </row>
        <row r="3468">
          <cell r="E3468" t="str">
            <v>Chinook salmon</v>
          </cell>
          <cell r="G3468">
            <v>58</v>
          </cell>
          <cell r="AA3468">
            <v>39</v>
          </cell>
        </row>
        <row r="3469">
          <cell r="E3469" t="str">
            <v>Chinook salmon</v>
          </cell>
          <cell r="G3469">
            <v>56</v>
          </cell>
          <cell r="AA3469">
            <v>39</v>
          </cell>
        </row>
        <row r="3470">
          <cell r="E3470" t="str">
            <v>Chinook salmon</v>
          </cell>
          <cell r="G3470">
            <v>57</v>
          </cell>
          <cell r="AA3470">
            <v>39</v>
          </cell>
        </row>
        <row r="3471">
          <cell r="E3471" t="str">
            <v>Chinook salmon</v>
          </cell>
          <cell r="G3471">
            <v>63</v>
          </cell>
          <cell r="AA3471">
            <v>39</v>
          </cell>
        </row>
        <row r="3472">
          <cell r="E3472" t="str">
            <v>Chinook salmon</v>
          </cell>
          <cell r="G3472">
            <v>62</v>
          </cell>
          <cell r="AA3472">
            <v>39</v>
          </cell>
        </row>
        <row r="3473">
          <cell r="E3473" t="str">
            <v>Chinook salmon</v>
          </cell>
          <cell r="G3473">
            <v>64</v>
          </cell>
          <cell r="AA3473">
            <v>39</v>
          </cell>
        </row>
        <row r="3474">
          <cell r="E3474" t="str">
            <v>Chinook salmon</v>
          </cell>
          <cell r="G3474">
            <v>64</v>
          </cell>
          <cell r="H3474" t="str">
            <v>AD</v>
          </cell>
          <cell r="AA3474">
            <v>39</v>
          </cell>
        </row>
        <row r="3475">
          <cell r="E3475" t="str">
            <v>Chinook salmon</v>
          </cell>
          <cell r="G3475">
            <v>68</v>
          </cell>
          <cell r="AA3475">
            <v>39</v>
          </cell>
        </row>
        <row r="3476">
          <cell r="E3476" t="str">
            <v>Chinook salmon</v>
          </cell>
          <cell r="G3476">
            <v>66</v>
          </cell>
          <cell r="H3476" t="str">
            <v>AD</v>
          </cell>
          <cell r="AA3476">
            <v>39</v>
          </cell>
        </row>
        <row r="3477">
          <cell r="E3477" t="str">
            <v>Chinook salmon</v>
          </cell>
          <cell r="G3477">
            <v>58</v>
          </cell>
          <cell r="AA3477">
            <v>39</v>
          </cell>
        </row>
        <row r="3478">
          <cell r="E3478" t="str">
            <v>Chinook salmon</v>
          </cell>
          <cell r="G3478">
            <v>77</v>
          </cell>
          <cell r="AA3478">
            <v>39</v>
          </cell>
        </row>
        <row r="3479">
          <cell r="E3479" t="str">
            <v>Chinook salmon</v>
          </cell>
          <cell r="G3479">
            <v>66</v>
          </cell>
          <cell r="AA3479">
            <v>39</v>
          </cell>
        </row>
        <row r="3480">
          <cell r="E3480" t="str">
            <v>Chinook salmon</v>
          </cell>
          <cell r="G3480">
            <v>63</v>
          </cell>
          <cell r="AA3480">
            <v>39</v>
          </cell>
        </row>
        <row r="3481">
          <cell r="E3481" t="str">
            <v>Chinook salmon</v>
          </cell>
          <cell r="G3481">
            <v>59</v>
          </cell>
          <cell r="H3481" t="str">
            <v>AD</v>
          </cell>
          <cell r="AA3481">
            <v>39</v>
          </cell>
        </row>
        <row r="3482">
          <cell r="E3482" t="str">
            <v>Chinook salmon</v>
          </cell>
          <cell r="G3482">
            <v>70</v>
          </cell>
          <cell r="H3482" t="str">
            <v>AD</v>
          </cell>
          <cell r="AA3482">
            <v>39</v>
          </cell>
        </row>
        <row r="3483">
          <cell r="E3483" t="str">
            <v>Chinook salmon</v>
          </cell>
          <cell r="G3483">
            <v>58</v>
          </cell>
          <cell r="AA3483">
            <v>39</v>
          </cell>
        </row>
        <row r="3484">
          <cell r="E3484" t="str">
            <v>Chinook salmon</v>
          </cell>
          <cell r="G3484">
            <v>63</v>
          </cell>
          <cell r="AA3484">
            <v>39</v>
          </cell>
        </row>
        <row r="3485">
          <cell r="E3485" t="str">
            <v>Chinook salmon</v>
          </cell>
          <cell r="G3485">
            <v>64</v>
          </cell>
          <cell r="AA3485">
            <v>39</v>
          </cell>
        </row>
        <row r="3486">
          <cell r="E3486" t="str">
            <v>Chinook salmon</v>
          </cell>
          <cell r="G3486">
            <v>56</v>
          </cell>
          <cell r="H3486" t="str">
            <v>AD</v>
          </cell>
          <cell r="AA3486">
            <v>39</v>
          </cell>
        </row>
        <row r="3487">
          <cell r="E3487" t="str">
            <v>Chinook salmon</v>
          </cell>
          <cell r="G3487">
            <v>65</v>
          </cell>
          <cell r="AA3487">
            <v>39</v>
          </cell>
        </row>
        <row r="3488">
          <cell r="E3488" t="str">
            <v>Chinook salmon</v>
          </cell>
          <cell r="G3488">
            <v>59</v>
          </cell>
          <cell r="AA3488">
            <v>39</v>
          </cell>
        </row>
        <row r="3489">
          <cell r="E3489" t="str">
            <v>Chinook salmon</v>
          </cell>
          <cell r="G3489">
            <v>71</v>
          </cell>
          <cell r="AA3489">
            <v>39</v>
          </cell>
        </row>
        <row r="3490">
          <cell r="E3490" t="str">
            <v>Chinook salmon</v>
          </cell>
          <cell r="G3490">
            <v>67</v>
          </cell>
          <cell r="AA3490">
            <v>39</v>
          </cell>
        </row>
        <row r="3491">
          <cell r="E3491" t="str">
            <v>Chinook salmon</v>
          </cell>
          <cell r="G3491">
            <v>58</v>
          </cell>
          <cell r="AA3491">
            <v>39</v>
          </cell>
        </row>
        <row r="3492">
          <cell r="E3492" t="str">
            <v>Chinook salmon</v>
          </cell>
          <cell r="G3492">
            <v>56</v>
          </cell>
          <cell r="AA3492">
            <v>39</v>
          </cell>
        </row>
        <row r="3493">
          <cell r="E3493" t="str">
            <v>Chinook salmon</v>
          </cell>
          <cell r="G3493">
            <v>64</v>
          </cell>
          <cell r="AA3493">
            <v>39</v>
          </cell>
        </row>
        <row r="3494">
          <cell r="E3494" t="str">
            <v>Chinook salmon</v>
          </cell>
          <cell r="G3494">
            <v>74</v>
          </cell>
          <cell r="AA3494">
            <v>39</v>
          </cell>
        </row>
        <row r="3495">
          <cell r="E3495" t="str">
            <v>Chinook salmon</v>
          </cell>
          <cell r="G3495">
            <v>52</v>
          </cell>
          <cell r="AA3495">
            <v>39</v>
          </cell>
        </row>
        <row r="3496">
          <cell r="E3496" t="str">
            <v>Chinook salmon</v>
          </cell>
          <cell r="G3496">
            <v>76</v>
          </cell>
          <cell r="AA3496">
            <v>39</v>
          </cell>
        </row>
        <row r="3497">
          <cell r="E3497" t="str">
            <v>Chinook salmon</v>
          </cell>
          <cell r="G3497">
            <v>63</v>
          </cell>
          <cell r="AA3497">
            <v>39</v>
          </cell>
        </row>
        <row r="3498">
          <cell r="E3498" t="str">
            <v>Chinook salmon</v>
          </cell>
          <cell r="G3498">
            <v>55</v>
          </cell>
          <cell r="AA3498">
            <v>39</v>
          </cell>
        </row>
        <row r="3499">
          <cell r="E3499" t="str">
            <v>Chinook salmon</v>
          </cell>
          <cell r="G3499">
            <v>58</v>
          </cell>
          <cell r="AA3499">
            <v>39</v>
          </cell>
        </row>
        <row r="3500">
          <cell r="E3500" t="str">
            <v>Chinook salmon</v>
          </cell>
          <cell r="G3500">
            <v>67</v>
          </cell>
          <cell r="AA3500">
            <v>39</v>
          </cell>
        </row>
        <row r="3501">
          <cell r="E3501" t="str">
            <v>Chinook salmon</v>
          </cell>
          <cell r="G3501">
            <v>64</v>
          </cell>
          <cell r="AA3501">
            <v>39</v>
          </cell>
        </row>
        <row r="3502">
          <cell r="E3502" t="str">
            <v>Chinook salmon</v>
          </cell>
          <cell r="G3502">
            <v>60</v>
          </cell>
          <cell r="AA3502">
            <v>39</v>
          </cell>
        </row>
        <row r="3503">
          <cell r="E3503" t="str">
            <v>Chinook salmon</v>
          </cell>
          <cell r="G3503">
            <v>58</v>
          </cell>
          <cell r="AA3503">
            <v>39</v>
          </cell>
        </row>
        <row r="3504">
          <cell r="E3504" t="str">
            <v>Chinook salmon</v>
          </cell>
          <cell r="G3504">
            <v>66</v>
          </cell>
          <cell r="AA3504">
            <v>39</v>
          </cell>
        </row>
        <row r="3505">
          <cell r="E3505" t="str">
            <v>Chinook salmon</v>
          </cell>
          <cell r="G3505">
            <v>67</v>
          </cell>
          <cell r="AA3505">
            <v>39</v>
          </cell>
        </row>
        <row r="3506">
          <cell r="E3506" t="str">
            <v>Chinook salmon</v>
          </cell>
          <cell r="G3506">
            <v>62</v>
          </cell>
          <cell r="AA3506">
            <v>39</v>
          </cell>
        </row>
        <row r="3507">
          <cell r="E3507" t="str">
            <v>Chinook salmon</v>
          </cell>
          <cell r="G3507">
            <v>48</v>
          </cell>
          <cell r="AA3507">
            <v>39</v>
          </cell>
        </row>
        <row r="3508">
          <cell r="E3508" t="str">
            <v>Chinook salmon</v>
          </cell>
          <cell r="G3508">
            <v>63</v>
          </cell>
          <cell r="AA3508">
            <v>39</v>
          </cell>
        </row>
        <row r="3509">
          <cell r="E3509" t="str">
            <v>Chinook salmon</v>
          </cell>
          <cell r="G3509">
            <v>64</v>
          </cell>
          <cell r="AA3509">
            <v>39</v>
          </cell>
        </row>
        <row r="3510">
          <cell r="E3510" t="str">
            <v>Chinook salmon</v>
          </cell>
          <cell r="G3510">
            <v>57</v>
          </cell>
          <cell r="AA3510">
            <v>39</v>
          </cell>
        </row>
        <row r="3511">
          <cell r="E3511" t="str">
            <v>Chinook salmon</v>
          </cell>
          <cell r="G3511">
            <v>64</v>
          </cell>
          <cell r="H3511" t="str">
            <v>AD</v>
          </cell>
          <cell r="AA3511">
            <v>39</v>
          </cell>
        </row>
        <row r="3512">
          <cell r="E3512" t="str">
            <v>Chinook salmon</v>
          </cell>
          <cell r="G3512">
            <v>58</v>
          </cell>
          <cell r="H3512" t="str">
            <v>AD</v>
          </cell>
          <cell r="AA3512">
            <v>39</v>
          </cell>
        </row>
        <row r="3513">
          <cell r="E3513" t="str">
            <v>Chinook salmon</v>
          </cell>
          <cell r="G3513">
            <v>62</v>
          </cell>
          <cell r="H3513" t="str">
            <v>AD</v>
          </cell>
          <cell r="AA3513">
            <v>39</v>
          </cell>
        </row>
        <row r="3514">
          <cell r="E3514" t="str">
            <v>Chinook salmon</v>
          </cell>
          <cell r="G3514">
            <v>65</v>
          </cell>
          <cell r="AA3514">
            <v>39</v>
          </cell>
        </row>
        <row r="3515">
          <cell r="E3515" t="str">
            <v>Chinook salmon</v>
          </cell>
          <cell r="G3515">
            <v>48</v>
          </cell>
          <cell r="H3515" t="str">
            <v>AD</v>
          </cell>
          <cell r="AA3515">
            <v>39</v>
          </cell>
        </row>
        <row r="3516">
          <cell r="E3516" t="str">
            <v>Chinook salmon</v>
          </cell>
          <cell r="G3516">
            <v>64</v>
          </cell>
          <cell r="H3516" t="str">
            <v>AD</v>
          </cell>
          <cell r="AA3516">
            <v>39</v>
          </cell>
        </row>
        <row r="3517">
          <cell r="E3517" t="str">
            <v>Chinook salmon</v>
          </cell>
          <cell r="G3517">
            <v>72</v>
          </cell>
          <cell r="H3517" t="str">
            <v>AD</v>
          </cell>
          <cell r="AA3517">
            <v>39</v>
          </cell>
        </row>
        <row r="3518">
          <cell r="E3518" t="str">
            <v>Chinook salmon</v>
          </cell>
          <cell r="G3518">
            <v>48</v>
          </cell>
          <cell r="H3518" t="str">
            <v>AD</v>
          </cell>
          <cell r="AA3518">
            <v>39</v>
          </cell>
        </row>
        <row r="3519">
          <cell r="E3519" t="str">
            <v>Chinook salmon</v>
          </cell>
          <cell r="G3519">
            <v>65</v>
          </cell>
          <cell r="AA3519">
            <v>39</v>
          </cell>
        </row>
        <row r="3520">
          <cell r="E3520" t="str">
            <v>Chinook salmon</v>
          </cell>
          <cell r="G3520">
            <v>56</v>
          </cell>
          <cell r="AA3520">
            <v>39</v>
          </cell>
        </row>
        <row r="3521">
          <cell r="E3521" t="str">
            <v>Chinook salmon</v>
          </cell>
          <cell r="G3521">
            <v>67</v>
          </cell>
          <cell r="AA3521">
            <v>39</v>
          </cell>
        </row>
        <row r="3522">
          <cell r="E3522" t="str">
            <v>Chinook salmon</v>
          </cell>
          <cell r="G3522">
            <v>67</v>
          </cell>
          <cell r="AA3522">
            <v>39</v>
          </cell>
        </row>
        <row r="3523">
          <cell r="E3523" t="str">
            <v>Chinook salmon</v>
          </cell>
          <cell r="G3523">
            <v>65</v>
          </cell>
          <cell r="AA3523">
            <v>39</v>
          </cell>
        </row>
        <row r="3524">
          <cell r="E3524" t="str">
            <v>Chinook salmon</v>
          </cell>
          <cell r="G3524">
            <v>62</v>
          </cell>
          <cell r="AA3524">
            <v>39</v>
          </cell>
        </row>
        <row r="3525">
          <cell r="E3525" t="str">
            <v>Chinook salmon</v>
          </cell>
          <cell r="G3525">
            <v>61</v>
          </cell>
          <cell r="AA3525">
            <v>39</v>
          </cell>
        </row>
        <row r="3526">
          <cell r="E3526" t="str">
            <v>Chinook salmon</v>
          </cell>
          <cell r="G3526">
            <v>72</v>
          </cell>
          <cell r="AA3526">
            <v>39</v>
          </cell>
        </row>
        <row r="3527">
          <cell r="E3527" t="str">
            <v>Chinook salmon</v>
          </cell>
          <cell r="G3527">
            <v>69</v>
          </cell>
          <cell r="AA3527">
            <v>39</v>
          </cell>
        </row>
        <row r="3528">
          <cell r="E3528" t="str">
            <v>Chinook salmon</v>
          </cell>
          <cell r="G3528">
            <v>66</v>
          </cell>
          <cell r="AA3528">
            <v>39</v>
          </cell>
        </row>
        <row r="3529">
          <cell r="E3529" t="str">
            <v>Chinook salmon</v>
          </cell>
          <cell r="G3529">
            <v>59</v>
          </cell>
          <cell r="AA3529">
            <v>39</v>
          </cell>
        </row>
        <row r="3530">
          <cell r="E3530" t="str">
            <v>Chinook salmon</v>
          </cell>
          <cell r="G3530">
            <v>72</v>
          </cell>
          <cell r="AA3530">
            <v>39</v>
          </cell>
        </row>
        <row r="3531">
          <cell r="E3531" t="str">
            <v>Chinook salmon</v>
          </cell>
          <cell r="G3531">
            <v>50</v>
          </cell>
          <cell r="AA3531">
            <v>39</v>
          </cell>
        </row>
        <row r="3532">
          <cell r="E3532" t="str">
            <v>Chinook salmon</v>
          </cell>
          <cell r="G3532">
            <v>67</v>
          </cell>
          <cell r="AA3532">
            <v>39</v>
          </cell>
        </row>
        <row r="3533">
          <cell r="E3533" t="str">
            <v>Chinook salmon</v>
          </cell>
          <cell r="G3533">
            <v>73</v>
          </cell>
          <cell r="AA3533">
            <v>39</v>
          </cell>
        </row>
        <row r="3534">
          <cell r="E3534" t="str">
            <v>Chinook salmon</v>
          </cell>
          <cell r="G3534">
            <v>73</v>
          </cell>
          <cell r="AA3534">
            <v>39</v>
          </cell>
        </row>
        <row r="3535">
          <cell r="E3535" t="str">
            <v>Chinook salmon</v>
          </cell>
          <cell r="G3535">
            <v>57</v>
          </cell>
          <cell r="AA3535">
            <v>39</v>
          </cell>
        </row>
        <row r="3536">
          <cell r="E3536" t="str">
            <v>Chinook salmon</v>
          </cell>
          <cell r="G3536">
            <v>75</v>
          </cell>
          <cell r="AA3536">
            <v>39</v>
          </cell>
        </row>
        <row r="3537">
          <cell r="E3537" t="str">
            <v>Chinook salmon</v>
          </cell>
          <cell r="G3537">
            <v>62</v>
          </cell>
          <cell r="AA3537">
            <v>39</v>
          </cell>
        </row>
        <row r="3538">
          <cell r="E3538" t="str">
            <v>Chinook salmon</v>
          </cell>
          <cell r="G3538">
            <v>67</v>
          </cell>
          <cell r="AA3538">
            <v>39</v>
          </cell>
        </row>
        <row r="3539">
          <cell r="E3539" t="str">
            <v>Chinook salmon</v>
          </cell>
          <cell r="G3539">
            <v>66</v>
          </cell>
          <cell r="AA3539">
            <v>39</v>
          </cell>
        </row>
        <row r="3540">
          <cell r="E3540" t="str">
            <v>Chinook salmon</v>
          </cell>
          <cell r="G3540">
            <v>61</v>
          </cell>
          <cell r="AA3540">
            <v>39</v>
          </cell>
        </row>
        <row r="3541">
          <cell r="E3541" t="str">
            <v>Chinook salmon</v>
          </cell>
          <cell r="G3541">
            <v>60</v>
          </cell>
          <cell r="AA3541">
            <v>39</v>
          </cell>
        </row>
        <row r="3542">
          <cell r="E3542" t="str">
            <v>Chinook salmon</v>
          </cell>
          <cell r="G3542">
            <v>64</v>
          </cell>
          <cell r="AA3542">
            <v>39</v>
          </cell>
        </row>
        <row r="3543">
          <cell r="E3543" t="str">
            <v>Chinook salmon</v>
          </cell>
          <cell r="G3543">
            <v>72</v>
          </cell>
          <cell r="AA3543">
            <v>39</v>
          </cell>
        </row>
        <row r="3544">
          <cell r="E3544" t="str">
            <v>Chinook salmon</v>
          </cell>
          <cell r="G3544">
            <v>55</v>
          </cell>
          <cell r="AA3544">
            <v>39</v>
          </cell>
        </row>
        <row r="3545">
          <cell r="E3545" t="str">
            <v>Chinook salmon</v>
          </cell>
          <cell r="G3545">
            <v>60</v>
          </cell>
          <cell r="AA3545">
            <v>39</v>
          </cell>
        </row>
        <row r="3546">
          <cell r="E3546" t="str">
            <v>Chinook salmon</v>
          </cell>
          <cell r="G3546">
            <v>59</v>
          </cell>
          <cell r="AA3546">
            <v>39</v>
          </cell>
        </row>
        <row r="3547">
          <cell r="E3547" t="str">
            <v>Chinook salmon</v>
          </cell>
          <cell r="G3547">
            <v>58</v>
          </cell>
          <cell r="AA3547">
            <v>39</v>
          </cell>
        </row>
        <row r="3548">
          <cell r="E3548" t="str">
            <v>Chinook salmon</v>
          </cell>
          <cell r="G3548">
            <v>61</v>
          </cell>
          <cell r="AA3548">
            <v>39</v>
          </cell>
        </row>
        <row r="3549">
          <cell r="E3549" t="str">
            <v>Chinook salmon</v>
          </cell>
          <cell r="G3549">
            <v>76</v>
          </cell>
          <cell r="AA3549">
            <v>39</v>
          </cell>
        </row>
        <row r="3550">
          <cell r="E3550" t="str">
            <v>Chinook salmon</v>
          </cell>
          <cell r="G3550">
            <v>68</v>
          </cell>
          <cell r="AA3550">
            <v>39</v>
          </cell>
        </row>
        <row r="3551">
          <cell r="E3551" t="str">
            <v>Chinook salmon</v>
          </cell>
          <cell r="G3551">
            <v>54</v>
          </cell>
          <cell r="AA3551">
            <v>39</v>
          </cell>
        </row>
        <row r="3552">
          <cell r="E3552" t="str">
            <v>Chinook salmon</v>
          </cell>
          <cell r="G3552">
            <v>63</v>
          </cell>
          <cell r="AA3552">
            <v>39</v>
          </cell>
        </row>
        <row r="3553">
          <cell r="E3553" t="str">
            <v>Chinook salmon</v>
          </cell>
          <cell r="G3553">
            <v>77</v>
          </cell>
          <cell r="AA3553">
            <v>39</v>
          </cell>
        </row>
        <row r="3554">
          <cell r="E3554" t="str">
            <v>Chinook salmon</v>
          </cell>
          <cell r="G3554">
            <v>63</v>
          </cell>
          <cell r="AA3554">
            <v>39</v>
          </cell>
        </row>
        <row r="3555">
          <cell r="E3555" t="str">
            <v>Chinook salmon</v>
          </cell>
          <cell r="G3555">
            <v>56</v>
          </cell>
          <cell r="AA3555">
            <v>39</v>
          </cell>
        </row>
        <row r="3556">
          <cell r="E3556" t="str">
            <v>Chinook salmon</v>
          </cell>
          <cell r="G3556">
            <v>57</v>
          </cell>
          <cell r="AA3556">
            <v>39</v>
          </cell>
        </row>
        <row r="3557">
          <cell r="E3557" t="str">
            <v>Chinook salmon</v>
          </cell>
          <cell r="G3557">
            <v>65</v>
          </cell>
          <cell r="AA3557">
            <v>39</v>
          </cell>
        </row>
        <row r="3558">
          <cell r="E3558" t="str">
            <v>Chinook salmon</v>
          </cell>
          <cell r="G3558">
            <v>47</v>
          </cell>
          <cell r="AA3558">
            <v>39</v>
          </cell>
        </row>
        <row r="3559">
          <cell r="E3559" t="str">
            <v>Chinook salmon</v>
          </cell>
          <cell r="G3559">
            <v>61</v>
          </cell>
          <cell r="AA3559">
            <v>39</v>
          </cell>
        </row>
        <row r="3560">
          <cell r="E3560" t="str">
            <v>Chinook salmon</v>
          </cell>
          <cell r="G3560">
            <v>54</v>
          </cell>
          <cell r="AA3560">
            <v>39</v>
          </cell>
        </row>
        <row r="3561">
          <cell r="E3561" t="str">
            <v>Chinook salmon</v>
          </cell>
          <cell r="G3561">
            <v>65</v>
          </cell>
          <cell r="AA3561">
            <v>39</v>
          </cell>
        </row>
        <row r="3562">
          <cell r="E3562" t="str">
            <v>Chinook salmon</v>
          </cell>
          <cell r="G3562">
            <v>68</v>
          </cell>
          <cell r="AA3562">
            <v>39</v>
          </cell>
        </row>
        <row r="3563">
          <cell r="E3563" t="str">
            <v>Chinook salmon</v>
          </cell>
          <cell r="G3563">
            <v>56</v>
          </cell>
          <cell r="AA3563">
            <v>39</v>
          </cell>
        </row>
        <row r="3564">
          <cell r="E3564" t="str">
            <v>Chinook salmon</v>
          </cell>
          <cell r="G3564">
            <v>63</v>
          </cell>
          <cell r="AA3564">
            <v>39</v>
          </cell>
        </row>
        <row r="3565">
          <cell r="E3565" t="str">
            <v>Chinook salmon</v>
          </cell>
          <cell r="G3565">
            <v>64</v>
          </cell>
          <cell r="AA3565">
            <v>39</v>
          </cell>
        </row>
        <row r="3566">
          <cell r="E3566" t="str">
            <v>Chinook salmon</v>
          </cell>
          <cell r="G3566">
            <v>66</v>
          </cell>
          <cell r="H3566" t="str">
            <v>AD</v>
          </cell>
          <cell r="AA3566">
            <v>39</v>
          </cell>
        </row>
        <row r="3567">
          <cell r="E3567" t="str">
            <v>Chinook salmon</v>
          </cell>
          <cell r="G3567">
            <v>59</v>
          </cell>
          <cell r="H3567" t="str">
            <v>AD</v>
          </cell>
          <cell r="AA3567">
            <v>39</v>
          </cell>
        </row>
        <row r="3568">
          <cell r="E3568" t="str">
            <v>Chinook salmon</v>
          </cell>
          <cell r="G3568">
            <v>50</v>
          </cell>
          <cell r="H3568" t="str">
            <v>AD</v>
          </cell>
          <cell r="AA3568">
            <v>39</v>
          </cell>
        </row>
        <row r="3569">
          <cell r="E3569" t="str">
            <v>Chinook salmon</v>
          </cell>
          <cell r="G3569">
            <v>68</v>
          </cell>
          <cell r="H3569" t="str">
            <v>AD</v>
          </cell>
          <cell r="AA3569">
            <v>39</v>
          </cell>
        </row>
        <row r="3570">
          <cell r="E3570" t="str">
            <v>Chinook salmon</v>
          </cell>
          <cell r="G3570">
            <v>57</v>
          </cell>
          <cell r="H3570" t="str">
            <v>AD</v>
          </cell>
          <cell r="AA3570">
            <v>39</v>
          </cell>
        </row>
        <row r="3571">
          <cell r="E3571" t="str">
            <v>Chinook salmon</v>
          </cell>
          <cell r="G3571">
            <v>64</v>
          </cell>
          <cell r="H3571" t="str">
            <v>AD</v>
          </cell>
          <cell r="AA3571">
            <v>39</v>
          </cell>
        </row>
        <row r="3572">
          <cell r="E3572" t="str">
            <v>Chinook salmon</v>
          </cell>
          <cell r="G3572">
            <v>54</v>
          </cell>
          <cell r="H3572" t="str">
            <v>AD</v>
          </cell>
          <cell r="AA3572">
            <v>39</v>
          </cell>
        </row>
        <row r="3573">
          <cell r="E3573" t="str">
            <v>Chinook salmon</v>
          </cell>
          <cell r="G3573">
            <v>61</v>
          </cell>
          <cell r="H3573" t="str">
            <v>AD</v>
          </cell>
          <cell r="AA3573">
            <v>39</v>
          </cell>
        </row>
        <row r="3574">
          <cell r="E3574" t="str">
            <v>Chinook salmon</v>
          </cell>
          <cell r="G3574">
            <v>53</v>
          </cell>
          <cell r="H3574" t="str">
            <v>AD</v>
          </cell>
          <cell r="AA3574">
            <v>39</v>
          </cell>
        </row>
        <row r="3575">
          <cell r="E3575" t="str">
            <v>Chinook salmon</v>
          </cell>
          <cell r="G3575">
            <v>68</v>
          </cell>
          <cell r="AA3575">
            <v>39</v>
          </cell>
        </row>
        <row r="3576">
          <cell r="E3576" t="str">
            <v>Chinook salmon</v>
          </cell>
          <cell r="G3576">
            <v>72</v>
          </cell>
          <cell r="AA3576">
            <v>39</v>
          </cell>
        </row>
        <row r="3577">
          <cell r="E3577" t="str">
            <v>Chinook salmon</v>
          </cell>
          <cell r="G3577">
            <v>52</v>
          </cell>
          <cell r="AA3577">
            <v>39</v>
          </cell>
        </row>
        <row r="3578">
          <cell r="E3578" t="str">
            <v>Chinook salmon</v>
          </cell>
          <cell r="G3578">
            <v>63</v>
          </cell>
          <cell r="AA3578">
            <v>39</v>
          </cell>
        </row>
        <row r="3579">
          <cell r="E3579" t="str">
            <v>Chinook salmon</v>
          </cell>
          <cell r="G3579">
            <v>67</v>
          </cell>
          <cell r="AA3579">
            <v>39</v>
          </cell>
        </row>
        <row r="3580">
          <cell r="E3580" t="str">
            <v>Chinook salmon</v>
          </cell>
          <cell r="G3580">
            <v>65</v>
          </cell>
          <cell r="AA3580">
            <v>39</v>
          </cell>
        </row>
        <row r="3581">
          <cell r="E3581" t="str">
            <v>Chinook salmon</v>
          </cell>
          <cell r="G3581">
            <v>57</v>
          </cell>
          <cell r="AA3581">
            <v>39</v>
          </cell>
        </row>
        <row r="3582">
          <cell r="E3582" t="str">
            <v>Chinook salmon</v>
          </cell>
          <cell r="G3582">
            <v>65</v>
          </cell>
          <cell r="AA3582">
            <v>39</v>
          </cell>
        </row>
        <row r="3583">
          <cell r="E3583" t="str">
            <v>Chinook salmon</v>
          </cell>
          <cell r="G3583">
            <v>61</v>
          </cell>
          <cell r="AA3583">
            <v>39</v>
          </cell>
        </row>
        <row r="3584">
          <cell r="E3584" t="str">
            <v>Chinook salmon</v>
          </cell>
          <cell r="G3584">
            <v>59</v>
          </cell>
          <cell r="AA3584">
            <v>39</v>
          </cell>
        </row>
        <row r="3585">
          <cell r="E3585" t="str">
            <v>Chinook salmon</v>
          </cell>
          <cell r="G3585">
            <v>72</v>
          </cell>
          <cell r="AA3585">
            <v>39</v>
          </cell>
        </row>
        <row r="3586">
          <cell r="E3586" t="str">
            <v>Chinook salmon</v>
          </cell>
          <cell r="G3586">
            <v>55</v>
          </cell>
          <cell r="AA3586">
            <v>39</v>
          </cell>
        </row>
        <row r="3587">
          <cell r="E3587" t="str">
            <v>Chinook salmon</v>
          </cell>
          <cell r="G3587">
            <v>65</v>
          </cell>
          <cell r="AA3587">
            <v>39</v>
          </cell>
        </row>
        <row r="3588">
          <cell r="E3588" t="str">
            <v>Chinook salmon</v>
          </cell>
          <cell r="G3588">
            <v>62</v>
          </cell>
          <cell r="AA3588">
            <v>39</v>
          </cell>
        </row>
        <row r="3589">
          <cell r="E3589" t="str">
            <v>Chinook salmon</v>
          </cell>
          <cell r="G3589">
            <v>67</v>
          </cell>
          <cell r="AA3589">
            <v>39</v>
          </cell>
        </row>
        <row r="3590">
          <cell r="E3590" t="str">
            <v>Chinook salmon</v>
          </cell>
          <cell r="G3590">
            <v>51</v>
          </cell>
          <cell r="AA3590">
            <v>39</v>
          </cell>
        </row>
        <row r="3591">
          <cell r="E3591" t="str">
            <v>Chinook salmon</v>
          </cell>
          <cell r="G3591">
            <v>60</v>
          </cell>
          <cell r="AA3591">
            <v>39</v>
          </cell>
        </row>
        <row r="3592">
          <cell r="E3592" t="str">
            <v>Chinook salmon</v>
          </cell>
          <cell r="G3592">
            <v>67</v>
          </cell>
          <cell r="AA3592">
            <v>39</v>
          </cell>
        </row>
        <row r="3593">
          <cell r="E3593" t="str">
            <v>Chinook salmon</v>
          </cell>
          <cell r="G3593">
            <v>59</v>
          </cell>
          <cell r="AA3593">
            <v>39</v>
          </cell>
        </row>
        <row r="3594">
          <cell r="E3594" t="str">
            <v>Chinook salmon</v>
          </cell>
          <cell r="G3594">
            <v>64</v>
          </cell>
          <cell r="AA3594">
            <v>39</v>
          </cell>
        </row>
        <row r="3595">
          <cell r="E3595" t="str">
            <v>Chinook salmon</v>
          </cell>
          <cell r="G3595">
            <v>61</v>
          </cell>
          <cell r="AA3595">
            <v>39</v>
          </cell>
        </row>
        <row r="3596">
          <cell r="E3596" t="str">
            <v>Chinook salmon</v>
          </cell>
          <cell r="G3596">
            <v>77</v>
          </cell>
          <cell r="AA3596">
            <v>39</v>
          </cell>
        </row>
        <row r="3597">
          <cell r="E3597" t="str">
            <v>Chinook salmon</v>
          </cell>
          <cell r="G3597">
            <v>60</v>
          </cell>
          <cell r="AA3597">
            <v>39</v>
          </cell>
        </row>
        <row r="3598">
          <cell r="E3598" t="str">
            <v>Chinook salmon</v>
          </cell>
          <cell r="G3598">
            <v>77</v>
          </cell>
          <cell r="AA3598">
            <v>39</v>
          </cell>
        </row>
        <row r="3599">
          <cell r="E3599" t="str">
            <v>Chinook salmon</v>
          </cell>
          <cell r="G3599">
            <v>66</v>
          </cell>
          <cell r="AA3599">
            <v>39</v>
          </cell>
        </row>
        <row r="3600">
          <cell r="E3600" t="str">
            <v>Chinook salmon</v>
          </cell>
          <cell r="G3600">
            <v>54</v>
          </cell>
          <cell r="AA3600">
            <v>39</v>
          </cell>
        </row>
        <row r="3601">
          <cell r="E3601" t="str">
            <v>Chinook salmon</v>
          </cell>
          <cell r="G3601">
            <v>69</v>
          </cell>
          <cell r="AA3601">
            <v>39</v>
          </cell>
        </row>
        <row r="3602">
          <cell r="E3602" t="str">
            <v>Chinook salmon</v>
          </cell>
          <cell r="G3602">
            <v>58</v>
          </cell>
          <cell r="AA3602">
            <v>39</v>
          </cell>
        </row>
        <row r="3603">
          <cell r="E3603" t="str">
            <v>Chinook salmon</v>
          </cell>
          <cell r="G3603">
            <v>53</v>
          </cell>
          <cell r="AA3603">
            <v>39</v>
          </cell>
        </row>
        <row r="3604">
          <cell r="E3604" t="str">
            <v>Chinook salmon</v>
          </cell>
          <cell r="G3604">
            <v>59</v>
          </cell>
          <cell r="AA3604">
            <v>39</v>
          </cell>
        </row>
        <row r="3605">
          <cell r="E3605" t="str">
            <v>Chinook salmon</v>
          </cell>
          <cell r="G3605">
            <v>69</v>
          </cell>
          <cell r="AA3605">
            <v>39</v>
          </cell>
        </row>
        <row r="3606">
          <cell r="E3606" t="str">
            <v>Chinook salmon</v>
          </cell>
          <cell r="G3606">
            <v>63</v>
          </cell>
          <cell r="AA3606">
            <v>39</v>
          </cell>
        </row>
        <row r="3607">
          <cell r="E3607" t="str">
            <v>Chinook salmon</v>
          </cell>
          <cell r="G3607">
            <v>64</v>
          </cell>
          <cell r="AA3607">
            <v>39</v>
          </cell>
        </row>
        <row r="3608">
          <cell r="E3608" t="str">
            <v>Chinook salmon</v>
          </cell>
          <cell r="G3608">
            <v>63</v>
          </cell>
          <cell r="AA3608">
            <v>39</v>
          </cell>
        </row>
        <row r="3609">
          <cell r="E3609" t="str">
            <v>Chinook salmon</v>
          </cell>
          <cell r="G3609">
            <v>62</v>
          </cell>
          <cell r="AA3609">
            <v>39</v>
          </cell>
        </row>
        <row r="3610">
          <cell r="E3610" t="str">
            <v>Chinook salmon</v>
          </cell>
          <cell r="G3610">
            <v>62</v>
          </cell>
          <cell r="AA3610">
            <v>39</v>
          </cell>
        </row>
        <row r="3611">
          <cell r="E3611" t="str">
            <v>Chinook salmon</v>
          </cell>
          <cell r="G3611">
            <v>61</v>
          </cell>
          <cell r="AA3611">
            <v>39</v>
          </cell>
        </row>
        <row r="3612">
          <cell r="E3612" t="str">
            <v>Chinook salmon</v>
          </cell>
          <cell r="G3612">
            <v>62</v>
          </cell>
          <cell r="AA3612">
            <v>39</v>
          </cell>
        </row>
        <row r="3613">
          <cell r="E3613" t="str">
            <v>Chinook salmon</v>
          </cell>
          <cell r="G3613">
            <v>65</v>
          </cell>
          <cell r="AA3613">
            <v>39</v>
          </cell>
        </row>
        <row r="3614">
          <cell r="E3614" t="str">
            <v>Chinook salmon</v>
          </cell>
          <cell r="G3614">
            <v>62</v>
          </cell>
          <cell r="AA3614">
            <v>39</v>
          </cell>
        </row>
        <row r="3615">
          <cell r="E3615" t="str">
            <v>Chinook salmon</v>
          </cell>
          <cell r="G3615">
            <v>55</v>
          </cell>
          <cell r="AA3615">
            <v>39</v>
          </cell>
        </row>
        <row r="3616">
          <cell r="E3616" t="str">
            <v>Chinook salmon</v>
          </cell>
          <cell r="G3616">
            <v>68</v>
          </cell>
          <cell r="H3616" t="str">
            <v>AD</v>
          </cell>
          <cell r="AA3616">
            <v>39</v>
          </cell>
        </row>
        <row r="3617">
          <cell r="E3617" t="str">
            <v>Chinook salmon</v>
          </cell>
          <cell r="G3617">
            <v>61</v>
          </cell>
          <cell r="H3617" t="str">
            <v>AD</v>
          </cell>
          <cell r="AA3617">
            <v>39</v>
          </cell>
        </row>
        <row r="3618">
          <cell r="E3618" t="str">
            <v>Chinook salmon</v>
          </cell>
          <cell r="G3618">
            <v>61</v>
          </cell>
          <cell r="H3618" t="str">
            <v>AD</v>
          </cell>
          <cell r="AA3618">
            <v>39</v>
          </cell>
        </row>
        <row r="3619">
          <cell r="E3619" t="str">
            <v>Chinook salmon</v>
          </cell>
          <cell r="G3619">
            <v>57</v>
          </cell>
          <cell r="H3619" t="str">
            <v>AD</v>
          </cell>
          <cell r="AA3619">
            <v>39</v>
          </cell>
        </row>
        <row r="3620">
          <cell r="E3620" t="str">
            <v>Chinook salmon</v>
          </cell>
          <cell r="G3620">
            <v>61</v>
          </cell>
          <cell r="H3620" t="str">
            <v>AD</v>
          </cell>
          <cell r="AA3620">
            <v>39</v>
          </cell>
        </row>
        <row r="3621">
          <cell r="E3621" t="str">
            <v>Chinook salmon</v>
          </cell>
          <cell r="G3621">
            <v>61</v>
          </cell>
          <cell r="H3621" t="str">
            <v>AD</v>
          </cell>
          <cell r="AA3621">
            <v>39</v>
          </cell>
        </row>
        <row r="3622">
          <cell r="E3622" t="str">
            <v>Chinook salmon</v>
          </cell>
          <cell r="G3622">
            <v>64</v>
          </cell>
          <cell r="H3622" t="str">
            <v>AD</v>
          </cell>
          <cell r="AA3622">
            <v>39</v>
          </cell>
        </row>
        <row r="3623">
          <cell r="E3623" t="str">
            <v>Chinook salmon</v>
          </cell>
          <cell r="G3623">
            <v>71</v>
          </cell>
          <cell r="H3623" t="str">
            <v>AD</v>
          </cell>
          <cell r="AA3623">
            <v>39</v>
          </cell>
        </row>
        <row r="3624">
          <cell r="E3624" t="str">
            <v>Chinook salmon</v>
          </cell>
          <cell r="G3624">
            <v>60</v>
          </cell>
          <cell r="H3624" t="str">
            <v>AD</v>
          </cell>
          <cell r="AA3624">
            <v>39</v>
          </cell>
        </row>
        <row r="3625">
          <cell r="E3625" t="str">
            <v>Chinook salmon</v>
          </cell>
          <cell r="G3625">
            <v>66</v>
          </cell>
          <cell r="H3625" t="str">
            <v>AD</v>
          </cell>
          <cell r="AA3625">
            <v>39</v>
          </cell>
        </row>
        <row r="3626">
          <cell r="E3626" t="str">
            <v>Chinook salmon</v>
          </cell>
          <cell r="G3626">
            <v>60</v>
          </cell>
          <cell r="H3626" t="str">
            <v>AD</v>
          </cell>
          <cell r="AA3626">
            <v>39</v>
          </cell>
        </row>
        <row r="3627">
          <cell r="E3627" t="str">
            <v>Chinook salmon</v>
          </cell>
          <cell r="G3627">
            <v>65</v>
          </cell>
          <cell r="H3627" t="str">
            <v>AD</v>
          </cell>
          <cell r="AA3627">
            <v>39</v>
          </cell>
        </row>
        <row r="3628">
          <cell r="E3628" t="str">
            <v>Chinook salmon</v>
          </cell>
          <cell r="G3628">
            <v>67</v>
          </cell>
          <cell r="H3628" t="str">
            <v>AD</v>
          </cell>
          <cell r="AA3628">
            <v>39</v>
          </cell>
        </row>
        <row r="3629">
          <cell r="E3629" t="str">
            <v>Chinook salmon</v>
          </cell>
          <cell r="G3629">
            <v>60</v>
          </cell>
          <cell r="H3629" t="str">
            <v>AD</v>
          </cell>
          <cell r="AA3629">
            <v>39</v>
          </cell>
        </row>
        <row r="3630">
          <cell r="E3630" t="str">
            <v>Chinook salmon</v>
          </cell>
          <cell r="G3630">
            <v>49</v>
          </cell>
          <cell r="H3630" t="str">
            <v>AD</v>
          </cell>
          <cell r="AA3630">
            <v>39</v>
          </cell>
        </row>
        <row r="3631">
          <cell r="E3631" t="str">
            <v>Chinook salmon</v>
          </cell>
          <cell r="G3631">
            <v>65</v>
          </cell>
          <cell r="AA3631">
            <v>39</v>
          </cell>
        </row>
        <row r="3632">
          <cell r="E3632" t="str">
            <v>Chinook salmon</v>
          </cell>
          <cell r="G3632">
            <v>65</v>
          </cell>
          <cell r="AA3632">
            <v>39</v>
          </cell>
        </row>
        <row r="3633">
          <cell r="E3633" t="str">
            <v>Chinook salmon</v>
          </cell>
          <cell r="G3633">
            <v>60</v>
          </cell>
          <cell r="AA3633">
            <v>39</v>
          </cell>
        </row>
        <row r="3634">
          <cell r="E3634" t="str">
            <v>Chinook salmon</v>
          </cell>
          <cell r="G3634">
            <v>52</v>
          </cell>
          <cell r="AA3634">
            <v>39</v>
          </cell>
        </row>
        <row r="3635">
          <cell r="E3635" t="str">
            <v>Chinook salmon</v>
          </cell>
          <cell r="G3635">
            <v>65</v>
          </cell>
          <cell r="AA3635">
            <v>39</v>
          </cell>
        </row>
        <row r="3636">
          <cell r="E3636" t="str">
            <v>Chinook salmon</v>
          </cell>
          <cell r="G3636">
            <v>58</v>
          </cell>
          <cell r="AA3636">
            <v>39</v>
          </cell>
        </row>
        <row r="3637">
          <cell r="E3637" t="str">
            <v>Chinook salmon</v>
          </cell>
          <cell r="G3637">
            <v>53</v>
          </cell>
          <cell r="AA3637">
            <v>39</v>
          </cell>
        </row>
        <row r="3638">
          <cell r="E3638" t="str">
            <v>Chinook salmon</v>
          </cell>
          <cell r="G3638">
            <v>55</v>
          </cell>
          <cell r="AA3638">
            <v>39</v>
          </cell>
        </row>
        <row r="3639">
          <cell r="E3639" t="str">
            <v>Chinook salmon</v>
          </cell>
          <cell r="G3639">
            <v>65</v>
          </cell>
          <cell r="AA3639">
            <v>39</v>
          </cell>
        </row>
        <row r="3640">
          <cell r="E3640" t="str">
            <v>Chinook salmon</v>
          </cell>
          <cell r="G3640">
            <v>47</v>
          </cell>
          <cell r="AA3640">
            <v>39</v>
          </cell>
        </row>
        <row r="3641">
          <cell r="E3641" t="str">
            <v>Chinook salmon</v>
          </cell>
          <cell r="G3641">
            <v>63</v>
          </cell>
          <cell r="AA3641">
            <v>39</v>
          </cell>
        </row>
        <row r="3642">
          <cell r="E3642" t="str">
            <v>Chinook salmon</v>
          </cell>
          <cell r="G3642">
            <v>63</v>
          </cell>
          <cell r="AA3642">
            <v>39</v>
          </cell>
        </row>
        <row r="3643">
          <cell r="E3643" t="str">
            <v>Chinook salmon</v>
          </cell>
          <cell r="G3643">
            <v>60</v>
          </cell>
          <cell r="AA3643">
            <v>39</v>
          </cell>
        </row>
        <row r="3644">
          <cell r="E3644" t="str">
            <v>Chinook salmon</v>
          </cell>
          <cell r="G3644">
            <v>63</v>
          </cell>
          <cell r="AA3644">
            <v>39</v>
          </cell>
        </row>
        <row r="3645">
          <cell r="E3645" t="str">
            <v>Chinook salmon</v>
          </cell>
          <cell r="G3645">
            <v>69</v>
          </cell>
          <cell r="AA3645">
            <v>39</v>
          </cell>
        </row>
        <row r="3646">
          <cell r="E3646" t="str">
            <v>Chinook salmon</v>
          </cell>
          <cell r="G3646">
            <v>73</v>
          </cell>
          <cell r="AA3646">
            <v>39</v>
          </cell>
        </row>
        <row r="3647">
          <cell r="E3647" t="str">
            <v>Chinook salmon</v>
          </cell>
          <cell r="G3647">
            <v>60</v>
          </cell>
          <cell r="AA3647">
            <v>39</v>
          </cell>
        </row>
        <row r="3648">
          <cell r="E3648" t="str">
            <v>Chinook salmon</v>
          </cell>
          <cell r="G3648">
            <v>62</v>
          </cell>
          <cell r="AA3648">
            <v>39</v>
          </cell>
        </row>
        <row r="3649">
          <cell r="E3649" t="str">
            <v>Chinook salmon</v>
          </cell>
          <cell r="G3649">
            <v>64</v>
          </cell>
          <cell r="AA3649">
            <v>39</v>
          </cell>
        </row>
        <row r="3650">
          <cell r="E3650" t="str">
            <v>Chinook salmon</v>
          </cell>
          <cell r="G3650">
            <v>61</v>
          </cell>
          <cell r="AA3650">
            <v>39</v>
          </cell>
        </row>
        <row r="3651">
          <cell r="E3651" t="str">
            <v>Chinook salmon</v>
          </cell>
          <cell r="G3651">
            <v>65</v>
          </cell>
          <cell r="AA3651">
            <v>39</v>
          </cell>
        </row>
        <row r="3652">
          <cell r="E3652" t="str">
            <v>Chinook salmon</v>
          </cell>
          <cell r="G3652">
            <v>64</v>
          </cell>
          <cell r="AA3652">
            <v>39</v>
          </cell>
        </row>
        <row r="3653">
          <cell r="E3653" t="str">
            <v>Chinook salmon</v>
          </cell>
          <cell r="G3653">
            <v>51</v>
          </cell>
          <cell r="AA3653">
            <v>39</v>
          </cell>
        </row>
        <row r="3654">
          <cell r="E3654" t="str">
            <v>Chinook salmon</v>
          </cell>
          <cell r="G3654">
            <v>63</v>
          </cell>
          <cell r="AA3654">
            <v>39</v>
          </cell>
        </row>
        <row r="3655">
          <cell r="E3655" t="str">
            <v>Chinook salmon</v>
          </cell>
          <cell r="G3655">
            <v>68</v>
          </cell>
          <cell r="AA3655">
            <v>39</v>
          </cell>
        </row>
        <row r="3656">
          <cell r="E3656" t="str">
            <v>Chinook salmon</v>
          </cell>
          <cell r="G3656">
            <v>62</v>
          </cell>
          <cell r="H3656" t="str">
            <v>AD</v>
          </cell>
          <cell r="AA3656">
            <v>39</v>
          </cell>
        </row>
        <row r="3657">
          <cell r="E3657" t="str">
            <v>Chinook salmon</v>
          </cell>
          <cell r="G3657">
            <v>66</v>
          </cell>
          <cell r="H3657" t="str">
            <v>AD</v>
          </cell>
          <cell r="AA3657">
            <v>39</v>
          </cell>
        </row>
        <row r="3658">
          <cell r="E3658" t="str">
            <v>Chinook salmon</v>
          </cell>
          <cell r="G3658">
            <v>68</v>
          </cell>
          <cell r="H3658" t="str">
            <v>AD</v>
          </cell>
          <cell r="AA3658">
            <v>39</v>
          </cell>
        </row>
        <row r="3659">
          <cell r="E3659" t="str">
            <v>Chinook salmon</v>
          </cell>
          <cell r="G3659">
            <v>61</v>
          </cell>
          <cell r="H3659" t="str">
            <v>AD</v>
          </cell>
          <cell r="AA3659">
            <v>39</v>
          </cell>
        </row>
        <row r="3660">
          <cell r="E3660" t="str">
            <v>Chinook salmon</v>
          </cell>
          <cell r="G3660">
            <v>60</v>
          </cell>
          <cell r="H3660" t="str">
            <v>AD</v>
          </cell>
          <cell r="AA3660">
            <v>39</v>
          </cell>
        </row>
        <row r="3661">
          <cell r="E3661" t="str">
            <v>Chinook salmon</v>
          </cell>
          <cell r="G3661">
            <v>53</v>
          </cell>
          <cell r="H3661" t="str">
            <v>AD</v>
          </cell>
          <cell r="AA3661">
            <v>39</v>
          </cell>
        </row>
        <row r="3662">
          <cell r="E3662" t="str">
            <v>Chinook salmon</v>
          </cell>
          <cell r="G3662">
            <v>63</v>
          </cell>
          <cell r="H3662" t="str">
            <v>AD</v>
          </cell>
          <cell r="AA3662">
            <v>39</v>
          </cell>
        </row>
        <row r="3663">
          <cell r="E3663" t="str">
            <v>Chinook salmon</v>
          </cell>
          <cell r="G3663">
            <v>63</v>
          </cell>
          <cell r="H3663" t="str">
            <v>AD</v>
          </cell>
          <cell r="AA3663">
            <v>39</v>
          </cell>
        </row>
        <row r="3664">
          <cell r="E3664" t="str">
            <v>Chinook salmon</v>
          </cell>
          <cell r="G3664">
            <v>68</v>
          </cell>
          <cell r="H3664" t="str">
            <v>AD</v>
          </cell>
          <cell r="AA3664">
            <v>39</v>
          </cell>
        </row>
        <row r="3665">
          <cell r="E3665" t="str">
            <v>Chinook salmon</v>
          </cell>
          <cell r="G3665">
            <v>58</v>
          </cell>
          <cell r="H3665" t="str">
            <v>AD</v>
          </cell>
          <cell r="AA3665">
            <v>39</v>
          </cell>
        </row>
        <row r="3666">
          <cell r="E3666" t="str">
            <v>Chinook salmon</v>
          </cell>
          <cell r="G3666">
            <v>62</v>
          </cell>
          <cell r="H3666" t="str">
            <v>AD</v>
          </cell>
          <cell r="AA3666">
            <v>39</v>
          </cell>
        </row>
        <row r="3667">
          <cell r="E3667" t="str">
            <v>Chinook salmon</v>
          </cell>
          <cell r="G3667">
            <v>62</v>
          </cell>
          <cell r="AA3667">
            <v>39</v>
          </cell>
        </row>
        <row r="3668">
          <cell r="E3668" t="str">
            <v>Chinook salmon</v>
          </cell>
          <cell r="G3668">
            <v>62</v>
          </cell>
          <cell r="AA3668">
            <v>39</v>
          </cell>
        </row>
        <row r="3669">
          <cell r="E3669" t="str">
            <v>Chinook salmon</v>
          </cell>
          <cell r="G3669">
            <v>53</v>
          </cell>
          <cell r="AA3669">
            <v>39</v>
          </cell>
        </row>
        <row r="3670">
          <cell r="E3670" t="str">
            <v>Chinook salmon</v>
          </cell>
          <cell r="G3670">
            <v>64</v>
          </cell>
          <cell r="AA3670">
            <v>39</v>
          </cell>
        </row>
        <row r="3671">
          <cell r="E3671" t="str">
            <v>Chinook salmon</v>
          </cell>
          <cell r="G3671">
            <v>64</v>
          </cell>
          <cell r="AA3671">
            <v>39</v>
          </cell>
        </row>
        <row r="3672">
          <cell r="E3672" t="str">
            <v>Chinook salmon</v>
          </cell>
          <cell r="G3672">
            <v>59</v>
          </cell>
          <cell r="AA3672">
            <v>39</v>
          </cell>
        </row>
        <row r="3673">
          <cell r="E3673" t="str">
            <v>Chinook salmon</v>
          </cell>
          <cell r="G3673">
            <v>57</v>
          </cell>
          <cell r="AA3673">
            <v>39</v>
          </cell>
        </row>
        <row r="3674">
          <cell r="E3674" t="str">
            <v>Chinook salmon</v>
          </cell>
          <cell r="G3674">
            <v>58</v>
          </cell>
          <cell r="AA3674">
            <v>39</v>
          </cell>
        </row>
        <row r="3675">
          <cell r="E3675" t="str">
            <v>Chinook salmon</v>
          </cell>
          <cell r="G3675">
            <v>59</v>
          </cell>
          <cell r="AA3675">
            <v>39</v>
          </cell>
        </row>
        <row r="3676">
          <cell r="E3676" t="str">
            <v>Chinook salmon</v>
          </cell>
          <cell r="G3676">
            <v>59</v>
          </cell>
          <cell r="AA3676">
            <v>39</v>
          </cell>
        </row>
        <row r="3677">
          <cell r="E3677" t="str">
            <v>Chinook salmon</v>
          </cell>
          <cell r="G3677">
            <v>52</v>
          </cell>
          <cell r="AA3677">
            <v>39</v>
          </cell>
        </row>
        <row r="3678">
          <cell r="E3678" t="str">
            <v>Chinook salmon</v>
          </cell>
          <cell r="G3678">
            <v>69</v>
          </cell>
          <cell r="AA3678">
            <v>39</v>
          </cell>
        </row>
        <row r="3679">
          <cell r="E3679" t="str">
            <v>Chinook salmon</v>
          </cell>
          <cell r="G3679">
            <v>70</v>
          </cell>
          <cell r="AA3679">
            <v>39</v>
          </cell>
        </row>
        <row r="3680">
          <cell r="E3680" t="str">
            <v>Chinook salmon</v>
          </cell>
          <cell r="G3680">
            <v>53</v>
          </cell>
          <cell r="AA3680">
            <v>39</v>
          </cell>
        </row>
        <row r="3681">
          <cell r="E3681" t="str">
            <v>Chinook salmon</v>
          </cell>
          <cell r="G3681">
            <v>58</v>
          </cell>
          <cell r="AA3681">
            <v>39</v>
          </cell>
        </row>
        <row r="3682">
          <cell r="E3682" t="str">
            <v>Chinook salmon</v>
          </cell>
          <cell r="G3682">
            <v>55</v>
          </cell>
          <cell r="AA3682">
            <v>39</v>
          </cell>
        </row>
        <row r="3683">
          <cell r="E3683" t="str">
            <v>Chinook salmon</v>
          </cell>
          <cell r="G3683">
            <v>54</v>
          </cell>
          <cell r="AA3683">
            <v>39</v>
          </cell>
        </row>
        <row r="3684">
          <cell r="E3684" t="str">
            <v>Chinook salmon</v>
          </cell>
          <cell r="G3684">
            <v>64</v>
          </cell>
          <cell r="AA3684">
            <v>39</v>
          </cell>
        </row>
        <row r="3685">
          <cell r="E3685" t="str">
            <v>Chinook salmon</v>
          </cell>
          <cell r="G3685">
            <v>59</v>
          </cell>
          <cell r="AA3685">
            <v>39</v>
          </cell>
        </row>
        <row r="3686">
          <cell r="E3686" t="str">
            <v>Chinook salmon</v>
          </cell>
          <cell r="G3686">
            <v>59</v>
          </cell>
          <cell r="AA3686">
            <v>39</v>
          </cell>
        </row>
        <row r="3687">
          <cell r="E3687" t="str">
            <v>Chinook salmon</v>
          </cell>
          <cell r="G3687">
            <v>58</v>
          </cell>
          <cell r="AA3687">
            <v>39</v>
          </cell>
        </row>
        <row r="3688">
          <cell r="E3688" t="str">
            <v>Chinook salmon</v>
          </cell>
          <cell r="G3688">
            <v>70</v>
          </cell>
          <cell r="AA3688">
            <v>39</v>
          </cell>
        </row>
        <row r="3689">
          <cell r="E3689" t="str">
            <v>Chinook salmon</v>
          </cell>
          <cell r="G3689">
            <v>56</v>
          </cell>
          <cell r="AA3689">
            <v>39</v>
          </cell>
        </row>
        <row r="3690">
          <cell r="E3690" t="str">
            <v>Chinook salmon</v>
          </cell>
          <cell r="G3690">
            <v>66</v>
          </cell>
          <cell r="AA3690">
            <v>39</v>
          </cell>
        </row>
        <row r="3691">
          <cell r="E3691" t="str">
            <v>Chinook salmon</v>
          </cell>
          <cell r="G3691">
            <v>69</v>
          </cell>
          <cell r="H3691" t="str">
            <v>AD</v>
          </cell>
          <cell r="AA3691">
            <v>39</v>
          </cell>
        </row>
        <row r="3692">
          <cell r="E3692" t="str">
            <v>Chinook salmon</v>
          </cell>
          <cell r="G3692">
            <v>59</v>
          </cell>
          <cell r="H3692" t="str">
            <v>AD</v>
          </cell>
          <cell r="AA3692">
            <v>39</v>
          </cell>
        </row>
        <row r="3693">
          <cell r="E3693" t="str">
            <v>Chinook salmon</v>
          </cell>
          <cell r="G3693">
            <v>59</v>
          </cell>
          <cell r="H3693" t="str">
            <v>AD</v>
          </cell>
          <cell r="AA3693">
            <v>39</v>
          </cell>
        </row>
        <row r="3694">
          <cell r="E3694" t="str">
            <v>Chinook salmon</v>
          </cell>
          <cell r="G3694">
            <v>57</v>
          </cell>
          <cell r="H3694" t="str">
            <v>AD</v>
          </cell>
          <cell r="AA3694">
            <v>39</v>
          </cell>
        </row>
        <row r="3695">
          <cell r="E3695" t="str">
            <v>Chinook salmon</v>
          </cell>
          <cell r="G3695">
            <v>58</v>
          </cell>
          <cell r="H3695" t="str">
            <v>AD</v>
          </cell>
          <cell r="AA3695">
            <v>39</v>
          </cell>
        </row>
        <row r="3696">
          <cell r="E3696" t="str">
            <v>Chinook salmon</v>
          </cell>
          <cell r="G3696">
            <v>62</v>
          </cell>
          <cell r="AA3696">
            <v>40</v>
          </cell>
        </row>
        <row r="3697">
          <cell r="E3697" t="str">
            <v>steelhead</v>
          </cell>
          <cell r="G3697">
            <v>64</v>
          </cell>
          <cell r="AA3697">
            <v>40</v>
          </cell>
        </row>
        <row r="3698">
          <cell r="E3698" t="str">
            <v>Chinook salmon</v>
          </cell>
          <cell r="G3698">
            <v>73</v>
          </cell>
          <cell r="AA3698">
            <v>40</v>
          </cell>
        </row>
        <row r="3699">
          <cell r="E3699" t="str">
            <v>Chinook salmon</v>
          </cell>
          <cell r="G3699">
            <v>67</v>
          </cell>
          <cell r="AA3699">
            <v>40</v>
          </cell>
        </row>
        <row r="3700">
          <cell r="E3700" t="str">
            <v>Chinook salmon</v>
          </cell>
          <cell r="G3700">
            <v>67</v>
          </cell>
          <cell r="AA3700">
            <v>40</v>
          </cell>
        </row>
        <row r="3701">
          <cell r="E3701" t="str">
            <v>Chinook salmon</v>
          </cell>
          <cell r="G3701">
            <v>67</v>
          </cell>
          <cell r="AA3701">
            <v>40</v>
          </cell>
        </row>
        <row r="3702">
          <cell r="E3702" t="str">
            <v>Chinook salmon</v>
          </cell>
          <cell r="G3702">
            <v>72</v>
          </cell>
          <cell r="AA3702">
            <v>40</v>
          </cell>
        </row>
        <row r="3703">
          <cell r="E3703" t="str">
            <v>Chinook salmon</v>
          </cell>
          <cell r="G3703">
            <v>61</v>
          </cell>
          <cell r="H3703" t="str">
            <v>AD</v>
          </cell>
          <cell r="AA3703">
            <v>40</v>
          </cell>
        </row>
        <row r="3704">
          <cell r="E3704" t="str">
            <v>Chinook salmon</v>
          </cell>
          <cell r="G3704">
            <v>61</v>
          </cell>
          <cell r="AA3704">
            <v>40</v>
          </cell>
        </row>
        <row r="3705">
          <cell r="E3705" t="str">
            <v>Chinook salmon</v>
          </cell>
          <cell r="G3705">
            <v>47</v>
          </cell>
          <cell r="H3705" t="str">
            <v>AD</v>
          </cell>
          <cell r="AA3705">
            <v>40</v>
          </cell>
        </row>
        <row r="3706">
          <cell r="E3706" t="str">
            <v>Chinook salmon</v>
          </cell>
          <cell r="G3706">
            <v>54</v>
          </cell>
          <cell r="AA3706">
            <v>40</v>
          </cell>
        </row>
        <row r="3707">
          <cell r="E3707" t="str">
            <v>Chinook salmon</v>
          </cell>
          <cell r="G3707">
            <v>62</v>
          </cell>
          <cell r="H3707" t="str">
            <v>AD</v>
          </cell>
          <cell r="AA3707">
            <v>40</v>
          </cell>
        </row>
        <row r="3708">
          <cell r="E3708" t="str">
            <v>Chinook salmon</v>
          </cell>
          <cell r="G3708">
            <v>42</v>
          </cell>
          <cell r="AA3708">
            <v>40</v>
          </cell>
        </row>
        <row r="3709">
          <cell r="E3709" t="str">
            <v>Chinook salmon</v>
          </cell>
          <cell r="G3709">
            <v>44</v>
          </cell>
          <cell r="H3709" t="str">
            <v>AD</v>
          </cell>
          <cell r="AA3709">
            <v>40</v>
          </cell>
        </row>
        <row r="3710">
          <cell r="E3710" t="str">
            <v>Chinook salmon</v>
          </cell>
          <cell r="G3710">
            <v>47</v>
          </cell>
          <cell r="AA3710">
            <v>40</v>
          </cell>
        </row>
        <row r="3711">
          <cell r="E3711" t="str">
            <v>Chinook salmon</v>
          </cell>
          <cell r="G3711">
            <v>62</v>
          </cell>
          <cell r="AA3711">
            <v>40</v>
          </cell>
        </row>
        <row r="3712">
          <cell r="E3712" t="str">
            <v>Chinook salmon</v>
          </cell>
          <cell r="G3712">
            <v>46</v>
          </cell>
          <cell r="AA3712">
            <v>40</v>
          </cell>
        </row>
        <row r="3713">
          <cell r="E3713" t="str">
            <v>Chinook salmon</v>
          </cell>
          <cell r="G3713">
            <v>48</v>
          </cell>
          <cell r="AA3713">
            <v>40</v>
          </cell>
        </row>
        <row r="3714">
          <cell r="E3714" t="str">
            <v>Chinook salmon</v>
          </cell>
          <cell r="G3714">
            <v>63</v>
          </cell>
          <cell r="AA3714">
            <v>40</v>
          </cell>
        </row>
        <row r="3715">
          <cell r="E3715" t="str">
            <v>Chinook salmon</v>
          </cell>
          <cell r="G3715">
            <v>51</v>
          </cell>
          <cell r="AA3715">
            <v>40</v>
          </cell>
        </row>
        <row r="3716">
          <cell r="E3716" t="str">
            <v>Chinook salmon</v>
          </cell>
          <cell r="G3716">
            <v>63</v>
          </cell>
          <cell r="AA3716">
            <v>40</v>
          </cell>
        </row>
        <row r="3717">
          <cell r="E3717" t="str">
            <v>steelhead</v>
          </cell>
          <cell r="G3717">
            <v>64</v>
          </cell>
          <cell r="AA3717">
            <v>40</v>
          </cell>
        </row>
        <row r="3718">
          <cell r="E3718" t="str">
            <v>Chinook salmon</v>
          </cell>
          <cell r="G3718">
            <v>63</v>
          </cell>
          <cell r="AA3718">
            <v>40</v>
          </cell>
        </row>
        <row r="3719">
          <cell r="E3719" t="str">
            <v>Chinook salmon</v>
          </cell>
          <cell r="G3719">
            <v>66</v>
          </cell>
          <cell r="AA3719">
            <v>40</v>
          </cell>
        </row>
        <row r="3720">
          <cell r="E3720" t="str">
            <v>Chinook salmon</v>
          </cell>
          <cell r="G3720">
            <v>61</v>
          </cell>
          <cell r="AA3720">
            <v>40</v>
          </cell>
        </row>
        <row r="3721">
          <cell r="E3721" t="str">
            <v>Chinook salmon</v>
          </cell>
          <cell r="G3721">
            <v>54</v>
          </cell>
          <cell r="AA3721">
            <v>40</v>
          </cell>
        </row>
        <row r="3722">
          <cell r="E3722" t="str">
            <v>Chinook salmon</v>
          </cell>
          <cell r="G3722">
            <v>61</v>
          </cell>
          <cell r="AA3722">
            <v>40</v>
          </cell>
        </row>
        <row r="3723">
          <cell r="E3723" t="str">
            <v>Chinook salmon</v>
          </cell>
          <cell r="G3723">
            <v>62</v>
          </cell>
          <cell r="AA3723">
            <v>40</v>
          </cell>
        </row>
        <row r="3724">
          <cell r="E3724" t="str">
            <v>Chinook salmon</v>
          </cell>
          <cell r="G3724">
            <v>69</v>
          </cell>
          <cell r="AA3724">
            <v>40</v>
          </cell>
        </row>
        <row r="3725">
          <cell r="E3725" t="str">
            <v>Chinook salmon</v>
          </cell>
          <cell r="G3725">
            <v>67</v>
          </cell>
          <cell r="AA3725">
            <v>40</v>
          </cell>
        </row>
        <row r="3726">
          <cell r="E3726" t="str">
            <v>Chinook salmon</v>
          </cell>
          <cell r="G3726">
            <v>71</v>
          </cell>
          <cell r="AA3726">
            <v>40</v>
          </cell>
        </row>
        <row r="3727">
          <cell r="E3727" t="str">
            <v>Chinook salmon</v>
          </cell>
          <cell r="G3727">
            <v>70</v>
          </cell>
          <cell r="AA3727">
            <v>40</v>
          </cell>
        </row>
        <row r="3728">
          <cell r="E3728" t="str">
            <v>Chinook salmon</v>
          </cell>
          <cell r="G3728">
            <v>68</v>
          </cell>
          <cell r="H3728" t="str">
            <v>AD</v>
          </cell>
          <cell r="AA3728">
            <v>40</v>
          </cell>
        </row>
        <row r="3729">
          <cell r="E3729" t="str">
            <v>Chinook salmon</v>
          </cell>
          <cell r="G3729">
            <v>63</v>
          </cell>
          <cell r="AA3729">
            <v>40</v>
          </cell>
        </row>
        <row r="3730">
          <cell r="E3730" t="str">
            <v>Chinook salmon</v>
          </cell>
          <cell r="G3730">
            <v>67</v>
          </cell>
          <cell r="H3730" t="str">
            <v>AD</v>
          </cell>
          <cell r="AA3730">
            <v>40</v>
          </cell>
        </row>
        <row r="3731">
          <cell r="E3731" t="str">
            <v>Chinook salmon</v>
          </cell>
          <cell r="G3731">
            <v>62</v>
          </cell>
          <cell r="AA3731">
            <v>40</v>
          </cell>
        </row>
        <row r="3732">
          <cell r="E3732" t="str">
            <v>Chinook salmon</v>
          </cell>
          <cell r="G3732">
            <v>72</v>
          </cell>
          <cell r="H3732" t="str">
            <v>AD</v>
          </cell>
          <cell r="AA3732">
            <v>40</v>
          </cell>
        </row>
        <row r="3733">
          <cell r="E3733" t="str">
            <v>Chinook salmon</v>
          </cell>
          <cell r="G3733">
            <v>68</v>
          </cell>
          <cell r="AA3733">
            <v>40</v>
          </cell>
        </row>
        <row r="3734">
          <cell r="E3734" t="str">
            <v>Chinook salmon</v>
          </cell>
          <cell r="G3734">
            <v>67</v>
          </cell>
          <cell r="H3734" t="str">
            <v>AD</v>
          </cell>
          <cell r="AA3734">
            <v>40</v>
          </cell>
        </row>
        <row r="3735">
          <cell r="E3735" t="str">
            <v>Chinook salmon</v>
          </cell>
          <cell r="G3735">
            <v>63</v>
          </cell>
          <cell r="AA3735">
            <v>40</v>
          </cell>
        </row>
        <row r="3736">
          <cell r="E3736" t="str">
            <v>Chinook salmon</v>
          </cell>
          <cell r="G3736">
            <v>56</v>
          </cell>
          <cell r="H3736" t="str">
            <v>AD</v>
          </cell>
          <cell r="AA3736">
            <v>40</v>
          </cell>
        </row>
        <row r="3737">
          <cell r="E3737" t="str">
            <v>Chinook salmon</v>
          </cell>
          <cell r="G3737">
            <v>65</v>
          </cell>
          <cell r="AA3737">
            <v>40</v>
          </cell>
        </row>
        <row r="3738">
          <cell r="E3738" t="str">
            <v>Chinook salmon</v>
          </cell>
          <cell r="G3738">
            <v>55</v>
          </cell>
          <cell r="H3738" t="str">
            <v>AD</v>
          </cell>
          <cell r="AA3738">
            <v>40</v>
          </cell>
        </row>
        <row r="3739">
          <cell r="E3739" t="str">
            <v>Chinook salmon</v>
          </cell>
          <cell r="G3739">
            <v>67</v>
          </cell>
          <cell r="AA3739">
            <v>40</v>
          </cell>
        </row>
        <row r="3740">
          <cell r="E3740" t="str">
            <v>Chinook salmon</v>
          </cell>
          <cell r="G3740">
            <v>64</v>
          </cell>
          <cell r="AA3740">
            <v>40</v>
          </cell>
        </row>
        <row r="3741">
          <cell r="E3741" t="str">
            <v>Chinook salmon</v>
          </cell>
          <cell r="G3741">
            <v>41</v>
          </cell>
          <cell r="AA3741">
            <v>40</v>
          </cell>
        </row>
        <row r="3742">
          <cell r="E3742" t="str">
            <v>Chinook salmon</v>
          </cell>
          <cell r="G3742">
            <v>61</v>
          </cell>
          <cell r="AA3742">
            <v>40</v>
          </cell>
        </row>
        <row r="3743">
          <cell r="E3743" t="str">
            <v>Chinook salmon</v>
          </cell>
          <cell r="G3743">
            <v>83</v>
          </cell>
          <cell r="AA3743">
            <v>40</v>
          </cell>
        </row>
        <row r="3744">
          <cell r="E3744" t="str">
            <v>Chinook salmon</v>
          </cell>
          <cell r="G3744">
            <v>67</v>
          </cell>
          <cell r="AA3744">
            <v>40</v>
          </cell>
        </row>
        <row r="3745">
          <cell r="E3745" t="str">
            <v>Chinook salmon</v>
          </cell>
          <cell r="G3745">
            <v>67</v>
          </cell>
          <cell r="AA3745">
            <v>40</v>
          </cell>
        </row>
        <row r="3746">
          <cell r="E3746" t="str">
            <v>Chinook salmon</v>
          </cell>
          <cell r="G3746">
            <v>63</v>
          </cell>
          <cell r="AA3746">
            <v>40</v>
          </cell>
        </row>
        <row r="3747">
          <cell r="E3747" t="str">
            <v>Chinook salmon</v>
          </cell>
          <cell r="G3747">
            <v>72</v>
          </cell>
          <cell r="AA3747">
            <v>40</v>
          </cell>
        </row>
        <row r="3748">
          <cell r="E3748" t="str">
            <v>Chinook salmon</v>
          </cell>
          <cell r="G3748">
            <v>67</v>
          </cell>
          <cell r="AA3748">
            <v>40</v>
          </cell>
        </row>
        <row r="3749">
          <cell r="E3749" t="str">
            <v>Chinook salmon</v>
          </cell>
          <cell r="G3749">
            <v>63</v>
          </cell>
          <cell r="AA3749">
            <v>40</v>
          </cell>
        </row>
        <row r="3750">
          <cell r="E3750" t="str">
            <v>Chinook salmon</v>
          </cell>
          <cell r="G3750">
            <v>62</v>
          </cell>
          <cell r="AA3750">
            <v>40</v>
          </cell>
        </row>
        <row r="3751">
          <cell r="E3751" t="str">
            <v>Chinook salmon</v>
          </cell>
          <cell r="G3751">
            <v>55</v>
          </cell>
          <cell r="AA3751">
            <v>40</v>
          </cell>
        </row>
        <row r="3752">
          <cell r="E3752" t="str">
            <v>Chinook salmon</v>
          </cell>
          <cell r="G3752">
            <v>56</v>
          </cell>
          <cell r="H3752" t="str">
            <v>AD</v>
          </cell>
          <cell r="AA3752">
            <v>40</v>
          </cell>
        </row>
        <row r="3753">
          <cell r="E3753" t="str">
            <v>Chinook salmon</v>
          </cell>
          <cell r="G3753">
            <v>65</v>
          </cell>
          <cell r="H3753" t="str">
            <v>AD</v>
          </cell>
          <cell r="AA3753">
            <v>40</v>
          </cell>
        </row>
        <row r="3754">
          <cell r="E3754" t="str">
            <v>Chinook salmon</v>
          </cell>
          <cell r="G3754">
            <v>64</v>
          </cell>
          <cell r="AA3754">
            <v>40</v>
          </cell>
        </row>
        <row r="3755">
          <cell r="E3755" t="str">
            <v>Chinook salmon</v>
          </cell>
          <cell r="G3755">
            <v>57</v>
          </cell>
          <cell r="AA3755">
            <v>40</v>
          </cell>
        </row>
        <row r="3756">
          <cell r="E3756" t="str">
            <v>Chinook salmon</v>
          </cell>
          <cell r="G3756">
            <v>56</v>
          </cell>
          <cell r="H3756" t="str">
            <v>AD</v>
          </cell>
          <cell r="AA3756">
            <v>40</v>
          </cell>
        </row>
        <row r="3757">
          <cell r="E3757" t="str">
            <v>Chinook salmon</v>
          </cell>
          <cell r="G3757">
            <v>72</v>
          </cell>
          <cell r="H3757" t="str">
            <v>AD</v>
          </cell>
          <cell r="AA3757">
            <v>40</v>
          </cell>
        </row>
        <row r="3758">
          <cell r="E3758" t="str">
            <v>Chinook salmon</v>
          </cell>
          <cell r="G3758">
            <v>63</v>
          </cell>
          <cell r="AA3758">
            <v>40</v>
          </cell>
        </row>
        <row r="3759">
          <cell r="E3759" t="str">
            <v>Chinook salmon</v>
          </cell>
          <cell r="G3759">
            <v>49</v>
          </cell>
          <cell r="AA3759">
            <v>40</v>
          </cell>
        </row>
        <row r="3760">
          <cell r="E3760" t="str">
            <v>Chinook salmon</v>
          </cell>
          <cell r="G3760">
            <v>63</v>
          </cell>
          <cell r="AA3760">
            <v>40</v>
          </cell>
        </row>
        <row r="3761">
          <cell r="E3761" t="str">
            <v>Chinook salmon</v>
          </cell>
          <cell r="G3761">
            <v>76</v>
          </cell>
          <cell r="AA3761">
            <v>40</v>
          </cell>
        </row>
        <row r="3762">
          <cell r="E3762" t="str">
            <v>Chinook salmon</v>
          </cell>
          <cell r="G3762">
            <v>58</v>
          </cell>
          <cell r="AA3762">
            <v>40</v>
          </cell>
        </row>
        <row r="3763">
          <cell r="E3763" t="str">
            <v>Chinook salmon</v>
          </cell>
          <cell r="G3763">
            <v>83</v>
          </cell>
          <cell r="AA3763">
            <v>40</v>
          </cell>
        </row>
        <row r="3764">
          <cell r="E3764" t="str">
            <v>Chinook salmon</v>
          </cell>
          <cell r="G3764">
            <v>62</v>
          </cell>
          <cell r="AA3764">
            <v>40</v>
          </cell>
        </row>
        <row r="3765">
          <cell r="E3765" t="str">
            <v>Chinook salmon</v>
          </cell>
          <cell r="G3765">
            <v>66</v>
          </cell>
          <cell r="AA3765">
            <v>40</v>
          </cell>
        </row>
        <row r="3766">
          <cell r="E3766" t="str">
            <v>Chinook salmon</v>
          </cell>
          <cell r="G3766">
            <v>65</v>
          </cell>
          <cell r="AA3766">
            <v>40</v>
          </cell>
        </row>
        <row r="3767">
          <cell r="E3767" t="str">
            <v>Chinook salmon</v>
          </cell>
          <cell r="G3767">
            <v>54</v>
          </cell>
          <cell r="AA3767">
            <v>40</v>
          </cell>
        </row>
        <row r="3768">
          <cell r="E3768" t="str">
            <v>Chinook salmon</v>
          </cell>
          <cell r="G3768">
            <v>71</v>
          </cell>
          <cell r="H3768" t="str">
            <v>AD</v>
          </cell>
          <cell r="AA3768">
            <v>40</v>
          </cell>
        </row>
        <row r="3769">
          <cell r="E3769" t="str">
            <v>Chinook salmon</v>
          </cell>
          <cell r="G3769">
            <v>65</v>
          </cell>
          <cell r="AA3769">
            <v>40</v>
          </cell>
        </row>
        <row r="3770">
          <cell r="E3770" t="str">
            <v>Chinook salmon</v>
          </cell>
          <cell r="G3770">
            <v>59</v>
          </cell>
          <cell r="H3770" t="str">
            <v>AD</v>
          </cell>
          <cell r="AA3770">
            <v>40</v>
          </cell>
        </row>
        <row r="3771">
          <cell r="E3771" t="str">
            <v>Chinook salmon</v>
          </cell>
          <cell r="G3771">
            <v>61</v>
          </cell>
          <cell r="AA3771">
            <v>40</v>
          </cell>
        </row>
        <row r="3772">
          <cell r="E3772" t="str">
            <v>Chinook salmon</v>
          </cell>
          <cell r="G3772">
            <v>51</v>
          </cell>
          <cell r="AA3772">
            <v>40</v>
          </cell>
        </row>
        <row r="3773">
          <cell r="E3773" t="str">
            <v>Chinook salmon</v>
          </cell>
          <cell r="G3773">
            <v>60</v>
          </cell>
          <cell r="AA3773">
            <v>40</v>
          </cell>
        </row>
        <row r="3774">
          <cell r="E3774" t="str">
            <v>Chinook salmon</v>
          </cell>
          <cell r="G3774">
            <v>67</v>
          </cell>
          <cell r="AA3774">
            <v>40</v>
          </cell>
        </row>
        <row r="3775">
          <cell r="E3775" t="str">
            <v>Chinook salmon</v>
          </cell>
          <cell r="G3775">
            <v>62</v>
          </cell>
          <cell r="AA3775">
            <v>40</v>
          </cell>
        </row>
        <row r="3776">
          <cell r="E3776" t="str">
            <v>Chinook salmon</v>
          </cell>
          <cell r="G3776">
            <v>65</v>
          </cell>
          <cell r="AA3776">
            <v>40</v>
          </cell>
        </row>
        <row r="3777">
          <cell r="E3777" t="str">
            <v>Chinook salmon</v>
          </cell>
          <cell r="G3777">
            <v>57</v>
          </cell>
          <cell r="AA3777">
            <v>40</v>
          </cell>
        </row>
        <row r="3778">
          <cell r="E3778" t="str">
            <v>Chinook salmon</v>
          </cell>
          <cell r="G3778">
            <v>54</v>
          </cell>
          <cell r="AA3778">
            <v>40</v>
          </cell>
        </row>
        <row r="3779">
          <cell r="E3779" t="str">
            <v>Chinook salmon</v>
          </cell>
          <cell r="G3779">
            <v>52</v>
          </cell>
          <cell r="AA3779">
            <v>40</v>
          </cell>
        </row>
        <row r="3780">
          <cell r="E3780" t="str">
            <v>Chinook salmon</v>
          </cell>
          <cell r="G3780">
            <v>64</v>
          </cell>
          <cell r="H3780" t="str">
            <v>AD</v>
          </cell>
          <cell r="AA3780">
            <v>40</v>
          </cell>
        </row>
        <row r="3781">
          <cell r="E3781" t="str">
            <v>Chinook salmon</v>
          </cell>
          <cell r="G3781">
            <v>52</v>
          </cell>
          <cell r="AA3781">
            <v>40</v>
          </cell>
        </row>
        <row r="3782">
          <cell r="E3782" t="str">
            <v>Chinook salmon</v>
          </cell>
          <cell r="G3782">
            <v>66</v>
          </cell>
          <cell r="H3782" t="str">
            <v>AD</v>
          </cell>
          <cell r="AA3782">
            <v>40</v>
          </cell>
        </row>
        <row r="3783">
          <cell r="E3783" t="str">
            <v>Chinook salmon</v>
          </cell>
          <cell r="G3783">
            <v>50</v>
          </cell>
          <cell r="AA3783">
            <v>40</v>
          </cell>
        </row>
        <row r="3784">
          <cell r="E3784" t="str">
            <v>Chinook salmon</v>
          </cell>
          <cell r="G3784">
            <v>64</v>
          </cell>
          <cell r="AA3784">
            <v>40</v>
          </cell>
        </row>
        <row r="3785">
          <cell r="E3785" t="str">
            <v>Chinook salmon</v>
          </cell>
          <cell r="G3785">
            <v>53</v>
          </cell>
          <cell r="AA3785">
            <v>40</v>
          </cell>
        </row>
        <row r="3786">
          <cell r="E3786" t="str">
            <v>Chinook salmon</v>
          </cell>
          <cell r="G3786">
            <v>49</v>
          </cell>
          <cell r="AA3786">
            <v>40</v>
          </cell>
        </row>
        <row r="3787">
          <cell r="E3787" t="str">
            <v>Chinook salmon</v>
          </cell>
          <cell r="G3787">
            <v>65</v>
          </cell>
          <cell r="AA3787">
            <v>40</v>
          </cell>
        </row>
        <row r="3788">
          <cell r="E3788" t="str">
            <v>Chinook salmon</v>
          </cell>
          <cell r="G3788">
            <v>56</v>
          </cell>
          <cell r="AA3788">
            <v>40</v>
          </cell>
        </row>
        <row r="3789">
          <cell r="E3789" t="str">
            <v>Chinook salmon</v>
          </cell>
          <cell r="G3789">
            <v>65</v>
          </cell>
          <cell r="AA3789">
            <v>40</v>
          </cell>
        </row>
        <row r="3790">
          <cell r="E3790" t="str">
            <v>Chinook salmon</v>
          </cell>
          <cell r="G3790">
            <v>61</v>
          </cell>
          <cell r="AA3790">
            <v>40</v>
          </cell>
        </row>
        <row r="3791">
          <cell r="E3791" t="str">
            <v>Chinook salmon</v>
          </cell>
          <cell r="G3791">
            <v>53</v>
          </cell>
          <cell r="AA3791">
            <v>40</v>
          </cell>
        </row>
        <row r="3792">
          <cell r="E3792" t="str">
            <v>Chinook salmon</v>
          </cell>
          <cell r="G3792">
            <v>67</v>
          </cell>
          <cell r="AA3792">
            <v>40</v>
          </cell>
        </row>
        <row r="3793">
          <cell r="E3793" t="str">
            <v>Chinook salmon</v>
          </cell>
          <cell r="G3793">
            <v>47</v>
          </cell>
          <cell r="AA3793">
            <v>40</v>
          </cell>
        </row>
        <row r="3794">
          <cell r="E3794" t="str">
            <v>Chinook salmon</v>
          </cell>
          <cell r="G3794">
            <v>49</v>
          </cell>
          <cell r="H3794" t="str">
            <v>AD</v>
          </cell>
          <cell r="AA3794">
            <v>40</v>
          </cell>
        </row>
        <row r="3795">
          <cell r="E3795" t="str">
            <v>Chinook salmon</v>
          </cell>
          <cell r="G3795">
            <v>64</v>
          </cell>
          <cell r="AA3795">
            <v>40</v>
          </cell>
        </row>
        <row r="3796">
          <cell r="E3796" t="str">
            <v>Chinook salmon</v>
          </cell>
          <cell r="G3796">
            <v>66</v>
          </cell>
          <cell r="AA3796">
            <v>40</v>
          </cell>
        </row>
        <row r="3797">
          <cell r="E3797" t="str">
            <v>Chinook salmon</v>
          </cell>
          <cell r="G3797">
            <v>63</v>
          </cell>
          <cell r="AA3797">
            <v>40</v>
          </cell>
        </row>
        <row r="3798">
          <cell r="E3798" t="str">
            <v>Chinook salmon</v>
          </cell>
          <cell r="G3798">
            <v>59</v>
          </cell>
          <cell r="AA3798">
            <v>40</v>
          </cell>
        </row>
        <row r="3799">
          <cell r="E3799" t="str">
            <v>Chinook salmon</v>
          </cell>
          <cell r="G3799">
            <v>61</v>
          </cell>
          <cell r="AA3799">
            <v>40</v>
          </cell>
        </row>
        <row r="3800">
          <cell r="E3800" t="str">
            <v>Chinook salmon</v>
          </cell>
          <cell r="G3800">
            <v>48</v>
          </cell>
          <cell r="AA3800">
            <v>40</v>
          </cell>
        </row>
        <row r="3801">
          <cell r="E3801" t="str">
            <v>Chinook salmon</v>
          </cell>
          <cell r="G3801">
            <v>67</v>
          </cell>
          <cell r="AA3801">
            <v>40</v>
          </cell>
        </row>
        <row r="3802">
          <cell r="E3802" t="str">
            <v>Chinook salmon</v>
          </cell>
          <cell r="G3802">
            <v>65</v>
          </cell>
          <cell r="H3802" t="str">
            <v>AD</v>
          </cell>
          <cell r="AA3802">
            <v>40</v>
          </cell>
        </row>
        <row r="3803">
          <cell r="E3803" t="str">
            <v>Chinook salmon</v>
          </cell>
          <cell r="G3803">
            <v>65</v>
          </cell>
          <cell r="AA3803">
            <v>40</v>
          </cell>
        </row>
        <row r="3804">
          <cell r="E3804" t="str">
            <v>Chinook salmon</v>
          </cell>
          <cell r="G3804">
            <v>56</v>
          </cell>
          <cell r="AA3804">
            <v>40</v>
          </cell>
        </row>
        <row r="3805">
          <cell r="E3805" t="str">
            <v>Chinook salmon</v>
          </cell>
          <cell r="G3805">
            <v>48</v>
          </cell>
          <cell r="AA3805">
            <v>40</v>
          </cell>
        </row>
        <row r="3806">
          <cell r="E3806" t="str">
            <v>Chinook salmon</v>
          </cell>
          <cell r="G3806">
            <v>57</v>
          </cell>
          <cell r="AA3806">
            <v>40</v>
          </cell>
        </row>
        <row r="3807">
          <cell r="E3807" t="str">
            <v>Chinook salmon</v>
          </cell>
          <cell r="G3807">
            <v>44</v>
          </cell>
          <cell r="AA3807">
            <v>40</v>
          </cell>
        </row>
        <row r="3808">
          <cell r="E3808" t="str">
            <v>Chinook salmon</v>
          </cell>
          <cell r="G3808">
            <v>55</v>
          </cell>
          <cell r="AA3808">
            <v>40</v>
          </cell>
        </row>
        <row r="3809">
          <cell r="E3809" t="str">
            <v>Chinook salmon</v>
          </cell>
          <cell r="G3809">
            <v>46</v>
          </cell>
          <cell r="AA3809">
            <v>40</v>
          </cell>
        </row>
        <row r="3810">
          <cell r="E3810" t="str">
            <v>Chinook salmon</v>
          </cell>
          <cell r="G3810">
            <v>47</v>
          </cell>
          <cell r="AA3810">
            <v>40</v>
          </cell>
        </row>
        <row r="3811">
          <cell r="E3811" t="str">
            <v>Chinook salmon</v>
          </cell>
          <cell r="G3811">
            <v>48</v>
          </cell>
          <cell r="AA3811">
            <v>40</v>
          </cell>
        </row>
        <row r="3812">
          <cell r="E3812" t="str">
            <v>Chinook salmon</v>
          </cell>
          <cell r="G3812">
            <v>55</v>
          </cell>
          <cell r="AA3812">
            <v>40</v>
          </cell>
        </row>
        <row r="3813">
          <cell r="E3813" t="str">
            <v>Chinook salmon</v>
          </cell>
          <cell r="G3813">
            <v>63</v>
          </cell>
          <cell r="H3813" t="str">
            <v>AD</v>
          </cell>
          <cell r="AA3813">
            <v>40</v>
          </cell>
        </row>
        <row r="3814">
          <cell r="E3814" t="str">
            <v>Chinook salmon</v>
          </cell>
          <cell r="G3814">
            <v>46</v>
          </cell>
          <cell r="AA3814">
            <v>40</v>
          </cell>
        </row>
        <row r="3815">
          <cell r="E3815" t="str">
            <v>Chinook salmon</v>
          </cell>
          <cell r="G3815">
            <v>44</v>
          </cell>
          <cell r="H3815" t="str">
            <v>AD</v>
          </cell>
          <cell r="AA3815">
            <v>40</v>
          </cell>
        </row>
        <row r="3816">
          <cell r="E3816" t="str">
            <v>Chinook salmon</v>
          </cell>
          <cell r="G3816">
            <v>52</v>
          </cell>
          <cell r="H3816" t="str">
            <v>AD</v>
          </cell>
          <cell r="AA3816">
            <v>40</v>
          </cell>
        </row>
        <row r="3817">
          <cell r="E3817" t="str">
            <v>Chinook salmon</v>
          </cell>
          <cell r="G3817">
            <v>67</v>
          </cell>
          <cell r="AA3817">
            <v>40</v>
          </cell>
        </row>
        <row r="3818">
          <cell r="E3818" t="str">
            <v>Chinook salmon</v>
          </cell>
          <cell r="G3818">
            <v>69</v>
          </cell>
          <cell r="AA3818">
            <v>40</v>
          </cell>
        </row>
        <row r="3819">
          <cell r="E3819" t="str">
            <v>Chinook salmon</v>
          </cell>
          <cell r="G3819">
            <v>64</v>
          </cell>
          <cell r="AA3819">
            <v>40</v>
          </cell>
        </row>
        <row r="3820">
          <cell r="E3820" t="str">
            <v>Chinook salmon</v>
          </cell>
          <cell r="G3820">
            <v>69</v>
          </cell>
          <cell r="AA3820">
            <v>40</v>
          </cell>
        </row>
        <row r="3821">
          <cell r="E3821" t="str">
            <v>Chinook salmon</v>
          </cell>
          <cell r="G3821">
            <v>67</v>
          </cell>
          <cell r="AA3821">
            <v>40</v>
          </cell>
        </row>
        <row r="3822">
          <cell r="E3822" t="str">
            <v>Chinook salmon</v>
          </cell>
          <cell r="G3822">
            <v>77</v>
          </cell>
          <cell r="AA3822">
            <v>40</v>
          </cell>
        </row>
        <row r="3823">
          <cell r="E3823" t="str">
            <v>Chinook salmon</v>
          </cell>
          <cell r="G3823">
            <v>62</v>
          </cell>
          <cell r="AA3823">
            <v>40</v>
          </cell>
        </row>
        <row r="3824">
          <cell r="E3824" t="str">
            <v>Chinook salmon</v>
          </cell>
          <cell r="G3824">
            <v>66</v>
          </cell>
          <cell r="AA3824">
            <v>40</v>
          </cell>
        </row>
        <row r="3825">
          <cell r="E3825" t="str">
            <v>Chinook salmon</v>
          </cell>
          <cell r="G3825">
            <v>60</v>
          </cell>
          <cell r="AA3825">
            <v>40</v>
          </cell>
        </row>
        <row r="3826">
          <cell r="E3826" t="str">
            <v>Chinook salmon</v>
          </cell>
          <cell r="G3826">
            <v>62</v>
          </cell>
          <cell r="H3826" t="str">
            <v>AD</v>
          </cell>
          <cell r="AA3826">
            <v>40</v>
          </cell>
        </row>
        <row r="3827">
          <cell r="E3827" t="str">
            <v>Chinook salmon</v>
          </cell>
          <cell r="G3827">
            <v>70</v>
          </cell>
          <cell r="AA3827">
            <v>40</v>
          </cell>
        </row>
        <row r="3828">
          <cell r="E3828" t="str">
            <v>Chinook salmon</v>
          </cell>
          <cell r="G3828">
            <v>59</v>
          </cell>
          <cell r="H3828" t="str">
            <v>AD</v>
          </cell>
          <cell r="AA3828">
            <v>40</v>
          </cell>
        </row>
        <row r="3829">
          <cell r="E3829" t="str">
            <v>Chinook salmon</v>
          </cell>
          <cell r="G3829">
            <v>41</v>
          </cell>
          <cell r="AA3829">
            <v>40</v>
          </cell>
        </row>
        <row r="3830">
          <cell r="E3830" t="str">
            <v>Chinook salmon</v>
          </cell>
          <cell r="G3830">
            <v>43</v>
          </cell>
          <cell r="H3830" t="str">
            <v>AD</v>
          </cell>
          <cell r="AA3830">
            <v>40</v>
          </cell>
        </row>
        <row r="3831">
          <cell r="E3831" t="str">
            <v>Chinook salmon</v>
          </cell>
          <cell r="G3831">
            <v>64</v>
          </cell>
          <cell r="AA3831">
            <v>40</v>
          </cell>
        </row>
        <row r="3832">
          <cell r="E3832" t="str">
            <v>Chinook salmon</v>
          </cell>
          <cell r="G3832">
            <v>44</v>
          </cell>
          <cell r="AA3832">
            <v>40</v>
          </cell>
        </row>
        <row r="3833">
          <cell r="E3833" t="str">
            <v>Chinook salmon</v>
          </cell>
          <cell r="G3833">
            <v>45</v>
          </cell>
          <cell r="AA3833">
            <v>40</v>
          </cell>
        </row>
        <row r="3834">
          <cell r="E3834" t="str">
            <v>Chinook salmon</v>
          </cell>
          <cell r="G3834">
            <v>70</v>
          </cell>
          <cell r="H3834" t="str">
            <v>AD</v>
          </cell>
          <cell r="AA3834">
            <v>40</v>
          </cell>
        </row>
        <row r="3835">
          <cell r="E3835" t="str">
            <v>Chinook salmon</v>
          </cell>
          <cell r="G3835">
            <v>67</v>
          </cell>
          <cell r="AA3835">
            <v>40</v>
          </cell>
        </row>
        <row r="3836">
          <cell r="E3836" t="str">
            <v>Chinook salmon</v>
          </cell>
          <cell r="G3836">
            <v>67</v>
          </cell>
          <cell r="AA3836">
            <v>40</v>
          </cell>
        </row>
        <row r="3837">
          <cell r="E3837" t="str">
            <v>Chinook salmon</v>
          </cell>
          <cell r="G3837">
            <v>62</v>
          </cell>
          <cell r="AA3837">
            <v>40</v>
          </cell>
        </row>
        <row r="3838">
          <cell r="E3838" t="str">
            <v>Chinook salmon</v>
          </cell>
          <cell r="G3838">
            <v>62</v>
          </cell>
          <cell r="H3838" t="str">
            <v>AD</v>
          </cell>
          <cell r="AA3838">
            <v>40</v>
          </cell>
        </row>
        <row r="3839">
          <cell r="E3839" t="str">
            <v>Chinook salmon</v>
          </cell>
          <cell r="G3839">
            <v>62</v>
          </cell>
          <cell r="AA3839">
            <v>40</v>
          </cell>
        </row>
        <row r="3840">
          <cell r="E3840" t="str">
            <v>Chinook salmon</v>
          </cell>
          <cell r="G3840">
            <v>63</v>
          </cell>
          <cell r="AA3840">
            <v>40</v>
          </cell>
        </row>
        <row r="3841">
          <cell r="E3841" t="str">
            <v>Chinook salmon</v>
          </cell>
          <cell r="G3841">
            <v>62</v>
          </cell>
          <cell r="AA3841">
            <v>40</v>
          </cell>
        </row>
        <row r="3842">
          <cell r="E3842" t="str">
            <v>Chinook salmon</v>
          </cell>
          <cell r="G3842">
            <v>61</v>
          </cell>
          <cell r="H3842" t="str">
            <v>AD</v>
          </cell>
          <cell r="AA3842">
            <v>40</v>
          </cell>
        </row>
        <row r="3843">
          <cell r="E3843" t="str">
            <v>Chinook salmon</v>
          </cell>
          <cell r="G3843">
            <v>69</v>
          </cell>
          <cell r="AA3843">
            <v>40</v>
          </cell>
        </row>
        <row r="3844">
          <cell r="E3844" t="str">
            <v>Chinook salmon</v>
          </cell>
          <cell r="G3844">
            <v>47</v>
          </cell>
          <cell r="H3844" t="str">
            <v>AD</v>
          </cell>
          <cell r="AA3844">
            <v>40</v>
          </cell>
        </row>
        <row r="3845">
          <cell r="E3845" t="str">
            <v>Chinook salmon</v>
          </cell>
          <cell r="G3845">
            <v>62</v>
          </cell>
          <cell r="AA3845">
            <v>40</v>
          </cell>
        </row>
        <row r="3846">
          <cell r="E3846" t="str">
            <v>Chinook salmon</v>
          </cell>
          <cell r="G3846">
            <v>44</v>
          </cell>
          <cell r="AA3846">
            <v>40</v>
          </cell>
        </row>
        <row r="3847">
          <cell r="E3847" t="str">
            <v>Chinook salmon</v>
          </cell>
          <cell r="G3847">
            <v>48</v>
          </cell>
          <cell r="AA3847">
            <v>40</v>
          </cell>
        </row>
        <row r="3848">
          <cell r="E3848" t="str">
            <v>Chinook salmon</v>
          </cell>
          <cell r="G3848">
            <v>49</v>
          </cell>
          <cell r="AA3848">
            <v>40</v>
          </cell>
        </row>
        <row r="3849">
          <cell r="E3849" t="str">
            <v>Chinook salmon</v>
          </cell>
          <cell r="G3849">
            <v>45</v>
          </cell>
          <cell r="AA3849">
            <v>40</v>
          </cell>
        </row>
        <row r="3850">
          <cell r="E3850" t="str">
            <v>Chinook salmon</v>
          </cell>
          <cell r="G3850">
            <v>45</v>
          </cell>
          <cell r="AA3850">
            <v>40</v>
          </cell>
        </row>
        <row r="3851">
          <cell r="E3851" t="str">
            <v>Chinook salmon</v>
          </cell>
          <cell r="G3851">
            <v>51</v>
          </cell>
          <cell r="AA3851">
            <v>40</v>
          </cell>
        </row>
        <row r="3852">
          <cell r="E3852" t="str">
            <v>Chinook salmon</v>
          </cell>
          <cell r="G3852">
            <v>49</v>
          </cell>
          <cell r="AA3852">
            <v>40</v>
          </cell>
        </row>
        <row r="3853">
          <cell r="E3853" t="str">
            <v>Chinook salmon</v>
          </cell>
          <cell r="G3853">
            <v>49</v>
          </cell>
          <cell r="AA3853">
            <v>40</v>
          </cell>
        </row>
        <row r="3854">
          <cell r="E3854" t="str">
            <v>Chinook salmon</v>
          </cell>
          <cell r="G3854">
            <v>47</v>
          </cell>
          <cell r="AA3854">
            <v>40</v>
          </cell>
        </row>
        <row r="3855">
          <cell r="E3855" t="str">
            <v>Chinook salmon</v>
          </cell>
          <cell r="G3855">
            <v>42</v>
          </cell>
          <cell r="AA3855">
            <v>40</v>
          </cell>
        </row>
        <row r="3856">
          <cell r="E3856" t="str">
            <v>Chinook salmon</v>
          </cell>
          <cell r="G3856">
            <v>44</v>
          </cell>
          <cell r="AA3856">
            <v>40</v>
          </cell>
        </row>
        <row r="3857">
          <cell r="E3857" t="str">
            <v>Chinook salmon</v>
          </cell>
          <cell r="G3857">
            <v>44</v>
          </cell>
          <cell r="AA3857">
            <v>40</v>
          </cell>
        </row>
        <row r="3858">
          <cell r="E3858" t="str">
            <v>Chinook salmon</v>
          </cell>
          <cell r="G3858">
            <v>49</v>
          </cell>
          <cell r="AA3858">
            <v>40</v>
          </cell>
        </row>
        <row r="3859">
          <cell r="E3859" t="str">
            <v>Chinook salmon</v>
          </cell>
          <cell r="G3859">
            <v>44</v>
          </cell>
          <cell r="AA3859">
            <v>40</v>
          </cell>
        </row>
        <row r="3860">
          <cell r="E3860" t="str">
            <v>Chinook salmon</v>
          </cell>
          <cell r="G3860">
            <v>44</v>
          </cell>
          <cell r="H3860" t="str">
            <v>AD</v>
          </cell>
          <cell r="AA3860">
            <v>40</v>
          </cell>
        </row>
        <row r="3861">
          <cell r="E3861" t="str">
            <v>Chinook salmon</v>
          </cell>
          <cell r="G3861">
            <v>57</v>
          </cell>
          <cell r="H3861" t="str">
            <v>AD</v>
          </cell>
          <cell r="AA3861">
            <v>40</v>
          </cell>
        </row>
        <row r="3862">
          <cell r="E3862" t="str">
            <v>Chinook salmon</v>
          </cell>
          <cell r="G3862">
            <v>48</v>
          </cell>
          <cell r="H3862" t="str">
            <v>AD</v>
          </cell>
          <cell r="AA3862">
            <v>40</v>
          </cell>
        </row>
        <row r="3863">
          <cell r="E3863" t="str">
            <v>Chinook salmon</v>
          </cell>
          <cell r="G3863">
            <v>58</v>
          </cell>
          <cell r="AA3863">
            <v>40</v>
          </cell>
        </row>
        <row r="3864">
          <cell r="E3864" t="str">
            <v>Chinook salmon</v>
          </cell>
          <cell r="G3864">
            <v>74</v>
          </cell>
          <cell r="H3864" t="str">
            <v>AD</v>
          </cell>
          <cell r="AA3864">
            <v>40</v>
          </cell>
        </row>
        <row r="3865">
          <cell r="E3865" t="str">
            <v>Chinook salmon</v>
          </cell>
          <cell r="G3865">
            <v>67</v>
          </cell>
          <cell r="AA3865">
            <v>40</v>
          </cell>
        </row>
        <row r="3866">
          <cell r="E3866" t="str">
            <v>Chinook salmon</v>
          </cell>
          <cell r="G3866">
            <v>75</v>
          </cell>
          <cell r="H3866" t="str">
            <v>AD</v>
          </cell>
          <cell r="AA3866">
            <v>40</v>
          </cell>
        </row>
        <row r="3867">
          <cell r="E3867" t="str">
            <v>Chinook salmon</v>
          </cell>
          <cell r="G3867">
            <v>68</v>
          </cell>
          <cell r="AA3867">
            <v>40</v>
          </cell>
        </row>
        <row r="3868">
          <cell r="E3868" t="str">
            <v>Chinook salmon</v>
          </cell>
          <cell r="G3868">
            <v>67</v>
          </cell>
          <cell r="AA3868">
            <v>40</v>
          </cell>
        </row>
        <row r="3869">
          <cell r="E3869" t="str">
            <v>Chinook salmon</v>
          </cell>
          <cell r="G3869">
            <v>56</v>
          </cell>
          <cell r="AA3869">
            <v>40</v>
          </cell>
        </row>
        <row r="3870">
          <cell r="E3870" t="str">
            <v>Chinook salmon</v>
          </cell>
          <cell r="G3870">
            <v>66</v>
          </cell>
          <cell r="AA3870">
            <v>40</v>
          </cell>
        </row>
        <row r="3871">
          <cell r="E3871" t="str">
            <v>Chinook salmon</v>
          </cell>
          <cell r="G3871">
            <v>63</v>
          </cell>
          <cell r="AA3871">
            <v>40</v>
          </cell>
        </row>
        <row r="3872">
          <cell r="E3872" t="str">
            <v>Chinook salmon</v>
          </cell>
          <cell r="G3872">
            <v>62</v>
          </cell>
          <cell r="AA3872">
            <v>40</v>
          </cell>
        </row>
        <row r="3873">
          <cell r="E3873" t="str">
            <v>Chinook salmon</v>
          </cell>
          <cell r="G3873">
            <v>63</v>
          </cell>
          <cell r="AA3873">
            <v>40</v>
          </cell>
        </row>
        <row r="3874">
          <cell r="E3874" t="str">
            <v>Chinook salmon</v>
          </cell>
          <cell r="G3874">
            <v>68</v>
          </cell>
          <cell r="AA3874">
            <v>40</v>
          </cell>
        </row>
        <row r="3875">
          <cell r="E3875" t="str">
            <v>Chinook salmon</v>
          </cell>
          <cell r="G3875">
            <v>64</v>
          </cell>
          <cell r="AA3875">
            <v>40</v>
          </cell>
        </row>
        <row r="3876">
          <cell r="E3876" t="str">
            <v>Chinook salmon</v>
          </cell>
          <cell r="G3876">
            <v>67</v>
          </cell>
          <cell r="AA3876">
            <v>40</v>
          </cell>
        </row>
        <row r="3877">
          <cell r="E3877" t="str">
            <v>Chinook salmon</v>
          </cell>
          <cell r="G3877">
            <v>65</v>
          </cell>
          <cell r="AA3877">
            <v>40</v>
          </cell>
        </row>
        <row r="3878">
          <cell r="E3878" t="str">
            <v>Chinook salmon</v>
          </cell>
          <cell r="G3878">
            <v>77</v>
          </cell>
          <cell r="AA3878">
            <v>40</v>
          </cell>
        </row>
        <row r="3879">
          <cell r="E3879" t="str">
            <v>Chinook salmon</v>
          </cell>
          <cell r="G3879">
            <v>75</v>
          </cell>
          <cell r="AA3879">
            <v>40</v>
          </cell>
        </row>
        <row r="3880">
          <cell r="E3880" t="str">
            <v>Chinook salmon</v>
          </cell>
          <cell r="G3880">
            <v>72</v>
          </cell>
          <cell r="AA3880">
            <v>40</v>
          </cell>
        </row>
        <row r="3881">
          <cell r="E3881" t="str">
            <v>Chinook salmon</v>
          </cell>
          <cell r="G3881">
            <v>72</v>
          </cell>
          <cell r="AA3881">
            <v>40</v>
          </cell>
        </row>
        <row r="3882">
          <cell r="E3882" t="str">
            <v>Chinook salmon</v>
          </cell>
          <cell r="G3882">
            <v>65</v>
          </cell>
          <cell r="AA3882">
            <v>40</v>
          </cell>
        </row>
        <row r="3883">
          <cell r="E3883" t="str">
            <v>Chinook salmon</v>
          </cell>
          <cell r="G3883">
            <v>64</v>
          </cell>
          <cell r="AA3883">
            <v>40</v>
          </cell>
        </row>
        <row r="3884">
          <cell r="E3884" t="str">
            <v>Chinook salmon</v>
          </cell>
          <cell r="G3884">
            <v>64</v>
          </cell>
          <cell r="AA3884">
            <v>40</v>
          </cell>
        </row>
        <row r="3885">
          <cell r="E3885" t="str">
            <v>Chinook salmon</v>
          </cell>
          <cell r="G3885">
            <v>63</v>
          </cell>
          <cell r="AA3885">
            <v>40</v>
          </cell>
        </row>
        <row r="3886">
          <cell r="E3886" t="str">
            <v>Chinook salmon</v>
          </cell>
          <cell r="G3886">
            <v>52</v>
          </cell>
          <cell r="H3886" t="str">
            <v>AD</v>
          </cell>
          <cell r="AA3886">
            <v>40</v>
          </cell>
        </row>
        <row r="3887">
          <cell r="E3887" t="str">
            <v>Chinook salmon</v>
          </cell>
          <cell r="G3887">
            <v>54</v>
          </cell>
          <cell r="AA3887">
            <v>40</v>
          </cell>
        </row>
        <row r="3888">
          <cell r="E3888" t="str">
            <v>Chinook salmon</v>
          </cell>
          <cell r="G3888">
            <v>52</v>
          </cell>
          <cell r="AA3888">
            <v>40</v>
          </cell>
        </row>
        <row r="3889">
          <cell r="E3889" t="str">
            <v>Chinook salmon</v>
          </cell>
          <cell r="G3889">
            <v>53</v>
          </cell>
          <cell r="AA3889">
            <v>40</v>
          </cell>
        </row>
        <row r="3890">
          <cell r="E3890" t="str">
            <v>Chinook salmon</v>
          </cell>
          <cell r="G3890">
            <v>52</v>
          </cell>
          <cell r="AA3890">
            <v>40</v>
          </cell>
        </row>
        <row r="3891">
          <cell r="E3891" t="str">
            <v>Chinook salmon</v>
          </cell>
          <cell r="G3891">
            <v>66</v>
          </cell>
          <cell r="AA3891">
            <v>40</v>
          </cell>
        </row>
        <row r="3892">
          <cell r="E3892" t="str">
            <v>Chinook salmon</v>
          </cell>
          <cell r="G3892">
            <v>51</v>
          </cell>
          <cell r="AA3892">
            <v>40</v>
          </cell>
        </row>
        <row r="3893">
          <cell r="E3893" t="str">
            <v>Chinook salmon</v>
          </cell>
          <cell r="G3893">
            <v>58</v>
          </cell>
          <cell r="AA3893">
            <v>40</v>
          </cell>
        </row>
        <row r="3894">
          <cell r="E3894" t="str">
            <v>Chinook salmon</v>
          </cell>
          <cell r="G3894">
            <v>75</v>
          </cell>
          <cell r="AA3894">
            <v>40</v>
          </cell>
        </row>
        <row r="3895">
          <cell r="E3895" t="str">
            <v>Chinook salmon</v>
          </cell>
          <cell r="G3895">
            <v>60</v>
          </cell>
          <cell r="AA3895">
            <v>40</v>
          </cell>
        </row>
        <row r="3896">
          <cell r="E3896" t="str">
            <v>Chinook salmon</v>
          </cell>
          <cell r="G3896">
            <v>68</v>
          </cell>
          <cell r="AA3896">
            <v>40</v>
          </cell>
        </row>
        <row r="3897">
          <cell r="E3897" t="str">
            <v>Chinook salmon</v>
          </cell>
          <cell r="G3897">
            <v>59</v>
          </cell>
          <cell r="AA3897">
            <v>40</v>
          </cell>
        </row>
        <row r="3898">
          <cell r="E3898" t="str">
            <v>Chinook salmon</v>
          </cell>
          <cell r="G3898">
            <v>59</v>
          </cell>
          <cell r="AA3898">
            <v>40</v>
          </cell>
        </row>
        <row r="3899">
          <cell r="E3899" t="str">
            <v>Chinook salmon</v>
          </cell>
          <cell r="G3899">
            <v>56</v>
          </cell>
          <cell r="AA3899">
            <v>40</v>
          </cell>
        </row>
        <row r="3900">
          <cell r="E3900" t="str">
            <v>Chinook salmon</v>
          </cell>
          <cell r="G3900">
            <v>55</v>
          </cell>
          <cell r="AA3900">
            <v>40</v>
          </cell>
        </row>
        <row r="3901">
          <cell r="E3901" t="str">
            <v>Chinook salmon</v>
          </cell>
          <cell r="G3901">
            <v>67</v>
          </cell>
          <cell r="AA3901">
            <v>40</v>
          </cell>
        </row>
        <row r="3902">
          <cell r="E3902" t="str">
            <v>Chinook salmon</v>
          </cell>
          <cell r="G3902">
            <v>68</v>
          </cell>
          <cell r="AA3902">
            <v>40</v>
          </cell>
        </row>
        <row r="3903">
          <cell r="E3903" t="str">
            <v>Chinook salmon</v>
          </cell>
          <cell r="G3903">
            <v>56</v>
          </cell>
          <cell r="AA3903">
            <v>40</v>
          </cell>
        </row>
        <row r="3904">
          <cell r="E3904" t="str">
            <v>Chinook salmon</v>
          </cell>
          <cell r="G3904">
            <v>61</v>
          </cell>
          <cell r="AA3904">
            <v>40</v>
          </cell>
        </row>
        <row r="3905">
          <cell r="E3905" t="str">
            <v>Chinook salmon</v>
          </cell>
          <cell r="G3905">
            <v>61</v>
          </cell>
          <cell r="AA3905">
            <v>40</v>
          </cell>
        </row>
        <row r="3906">
          <cell r="E3906" t="str">
            <v>Chinook salmon</v>
          </cell>
          <cell r="G3906">
            <v>54</v>
          </cell>
          <cell r="AA3906">
            <v>40</v>
          </cell>
        </row>
        <row r="3907">
          <cell r="E3907" t="str">
            <v>Chinook salmon</v>
          </cell>
          <cell r="G3907">
            <v>63</v>
          </cell>
          <cell r="AA3907">
            <v>40</v>
          </cell>
        </row>
        <row r="3908">
          <cell r="E3908" t="str">
            <v>Chinook salmon</v>
          </cell>
          <cell r="G3908">
            <v>53</v>
          </cell>
          <cell r="AA3908">
            <v>40</v>
          </cell>
        </row>
        <row r="3909">
          <cell r="E3909" t="str">
            <v>Chinook salmon</v>
          </cell>
          <cell r="G3909">
            <v>56</v>
          </cell>
          <cell r="AA3909">
            <v>40</v>
          </cell>
        </row>
        <row r="3910">
          <cell r="E3910" t="str">
            <v>Chinook salmon</v>
          </cell>
          <cell r="G3910">
            <v>61</v>
          </cell>
          <cell r="AA3910">
            <v>40</v>
          </cell>
        </row>
        <row r="3911">
          <cell r="E3911" t="str">
            <v>Chinook salmon</v>
          </cell>
          <cell r="G3911">
            <v>58</v>
          </cell>
          <cell r="AA3911">
            <v>40</v>
          </cell>
        </row>
        <row r="3912">
          <cell r="E3912" t="str">
            <v>Chinook salmon</v>
          </cell>
          <cell r="G3912">
            <v>52</v>
          </cell>
          <cell r="AA3912">
            <v>40</v>
          </cell>
        </row>
        <row r="3913">
          <cell r="E3913" t="str">
            <v>Chinook salmon</v>
          </cell>
          <cell r="G3913">
            <v>57</v>
          </cell>
          <cell r="AA3913">
            <v>40</v>
          </cell>
        </row>
        <row r="3914">
          <cell r="E3914" t="str">
            <v>Chinook salmon</v>
          </cell>
          <cell r="G3914">
            <v>58</v>
          </cell>
          <cell r="AA3914">
            <v>40</v>
          </cell>
        </row>
        <row r="3915">
          <cell r="E3915" t="str">
            <v>Chinook salmon</v>
          </cell>
          <cell r="G3915">
            <v>51</v>
          </cell>
          <cell r="AA3915">
            <v>40</v>
          </cell>
        </row>
        <row r="3916">
          <cell r="E3916" t="str">
            <v>Chinook salmon</v>
          </cell>
          <cell r="G3916">
            <v>49</v>
          </cell>
          <cell r="AA3916">
            <v>40</v>
          </cell>
        </row>
        <row r="3917">
          <cell r="E3917" t="str">
            <v>Chinook salmon</v>
          </cell>
          <cell r="G3917">
            <v>52</v>
          </cell>
          <cell r="AA3917">
            <v>40</v>
          </cell>
        </row>
        <row r="3918">
          <cell r="E3918" t="str">
            <v>Chinook salmon</v>
          </cell>
          <cell r="G3918">
            <v>54</v>
          </cell>
          <cell r="AA3918">
            <v>40</v>
          </cell>
        </row>
        <row r="3919">
          <cell r="E3919" t="str">
            <v>Chinook salmon</v>
          </cell>
          <cell r="G3919">
            <v>51</v>
          </cell>
          <cell r="AA3919">
            <v>40</v>
          </cell>
        </row>
        <row r="3920">
          <cell r="E3920" t="str">
            <v>Chinook salmon</v>
          </cell>
          <cell r="G3920">
            <v>57</v>
          </cell>
          <cell r="AA3920">
            <v>40</v>
          </cell>
        </row>
        <row r="3921">
          <cell r="E3921" t="str">
            <v>Chinook salmon</v>
          </cell>
          <cell r="G3921">
            <v>54</v>
          </cell>
          <cell r="AA3921">
            <v>40</v>
          </cell>
        </row>
        <row r="3922">
          <cell r="E3922" t="str">
            <v>Chinook salmon</v>
          </cell>
          <cell r="G3922">
            <v>50</v>
          </cell>
          <cell r="AA3922">
            <v>40</v>
          </cell>
        </row>
        <row r="3923">
          <cell r="E3923" t="str">
            <v>Chinook salmon</v>
          </cell>
          <cell r="G3923">
            <v>50</v>
          </cell>
          <cell r="H3923" t="str">
            <v>AD</v>
          </cell>
          <cell r="AA3923">
            <v>40</v>
          </cell>
        </row>
        <row r="3924">
          <cell r="E3924" t="str">
            <v>Chinook salmon</v>
          </cell>
          <cell r="G3924">
            <v>52</v>
          </cell>
          <cell r="H3924" t="str">
            <v>AD</v>
          </cell>
          <cell r="AA3924">
            <v>40</v>
          </cell>
        </row>
        <row r="3925">
          <cell r="E3925" t="str">
            <v>Chinook salmon</v>
          </cell>
          <cell r="G3925">
            <v>62</v>
          </cell>
          <cell r="H3925" t="str">
            <v>AD</v>
          </cell>
          <cell r="AA3925">
            <v>40</v>
          </cell>
        </row>
        <row r="3926">
          <cell r="E3926" t="str">
            <v>Chinook salmon</v>
          </cell>
          <cell r="G3926">
            <v>63</v>
          </cell>
          <cell r="H3926" t="str">
            <v>AD</v>
          </cell>
          <cell r="AA3926">
            <v>40</v>
          </cell>
        </row>
        <row r="3927">
          <cell r="E3927" t="str">
            <v>Chinook salmon</v>
          </cell>
          <cell r="G3927">
            <v>57</v>
          </cell>
          <cell r="H3927" t="str">
            <v>AD</v>
          </cell>
          <cell r="AA3927">
            <v>40</v>
          </cell>
        </row>
        <row r="3928">
          <cell r="E3928" t="str">
            <v>Chinook salmon</v>
          </cell>
          <cell r="G3928">
            <v>69</v>
          </cell>
          <cell r="AA3928">
            <v>40</v>
          </cell>
        </row>
        <row r="3929">
          <cell r="E3929" t="str">
            <v>Chinook salmon</v>
          </cell>
          <cell r="G3929">
            <v>67</v>
          </cell>
          <cell r="AA3929">
            <v>40</v>
          </cell>
        </row>
        <row r="3930">
          <cell r="E3930" t="str">
            <v>Chinook salmon</v>
          </cell>
          <cell r="G3930">
            <v>77</v>
          </cell>
          <cell r="AA3930">
            <v>40</v>
          </cell>
        </row>
        <row r="3931">
          <cell r="E3931" t="str">
            <v>Chinook salmon</v>
          </cell>
          <cell r="G3931">
            <v>54</v>
          </cell>
          <cell r="H3931" t="str">
            <v>AD</v>
          </cell>
          <cell r="AA3931">
            <v>40</v>
          </cell>
        </row>
        <row r="3932">
          <cell r="E3932" t="str">
            <v>Chinook salmon</v>
          </cell>
          <cell r="G3932">
            <v>61</v>
          </cell>
          <cell r="AA3932">
            <v>40</v>
          </cell>
        </row>
        <row r="3933">
          <cell r="E3933" t="str">
            <v>Chinook salmon</v>
          </cell>
          <cell r="G3933">
            <v>70</v>
          </cell>
          <cell r="H3933" t="str">
            <v>AD</v>
          </cell>
          <cell r="AA3933">
            <v>40</v>
          </cell>
        </row>
        <row r="3934">
          <cell r="E3934" t="str">
            <v>Chinook salmon</v>
          </cell>
          <cell r="G3934">
            <v>62</v>
          </cell>
          <cell r="AA3934">
            <v>40</v>
          </cell>
        </row>
        <row r="3935">
          <cell r="E3935" t="str">
            <v>Chinook salmon</v>
          </cell>
          <cell r="G3935">
            <v>72</v>
          </cell>
          <cell r="AA3935">
            <v>40</v>
          </cell>
        </row>
        <row r="3936">
          <cell r="E3936" t="str">
            <v>Chinook salmon</v>
          </cell>
          <cell r="G3936">
            <v>67</v>
          </cell>
          <cell r="AA3936">
            <v>40</v>
          </cell>
        </row>
        <row r="3937">
          <cell r="E3937" t="str">
            <v>Chinook salmon</v>
          </cell>
          <cell r="G3937">
            <v>61</v>
          </cell>
          <cell r="AA3937">
            <v>40</v>
          </cell>
        </row>
        <row r="3938">
          <cell r="E3938" t="str">
            <v>Chinook salmon</v>
          </cell>
          <cell r="G3938">
            <v>74</v>
          </cell>
          <cell r="AA3938">
            <v>40</v>
          </cell>
        </row>
        <row r="3939">
          <cell r="E3939" t="str">
            <v>Chinook salmon</v>
          </cell>
          <cell r="G3939">
            <v>70</v>
          </cell>
          <cell r="AA3939">
            <v>40</v>
          </cell>
        </row>
        <row r="3940">
          <cell r="E3940" t="str">
            <v>Chinook salmon</v>
          </cell>
          <cell r="G3940">
            <v>55</v>
          </cell>
          <cell r="AA3940">
            <v>40</v>
          </cell>
        </row>
        <row r="3941">
          <cell r="E3941" t="str">
            <v>Chinook salmon</v>
          </cell>
          <cell r="G3941">
            <v>53</v>
          </cell>
          <cell r="AA3941">
            <v>40</v>
          </cell>
        </row>
        <row r="3942">
          <cell r="E3942" t="str">
            <v>Chinook salmon</v>
          </cell>
          <cell r="G3942">
            <v>63</v>
          </cell>
          <cell r="AA3942">
            <v>40</v>
          </cell>
        </row>
        <row r="3943">
          <cell r="E3943" t="str">
            <v>Chinook salmon</v>
          </cell>
          <cell r="G3943">
            <v>68</v>
          </cell>
          <cell r="AA3943">
            <v>40</v>
          </cell>
        </row>
        <row r="3944">
          <cell r="E3944" t="str">
            <v>Chinook salmon</v>
          </cell>
          <cell r="G3944">
            <v>63</v>
          </cell>
          <cell r="AA3944">
            <v>40</v>
          </cell>
        </row>
        <row r="3945">
          <cell r="E3945" t="str">
            <v>Chinook salmon</v>
          </cell>
          <cell r="G3945">
            <v>71</v>
          </cell>
          <cell r="AA3945">
            <v>40</v>
          </cell>
        </row>
        <row r="3946">
          <cell r="E3946" t="str">
            <v>Chinook salmon</v>
          </cell>
          <cell r="G3946">
            <v>59</v>
          </cell>
          <cell r="AA3946">
            <v>40</v>
          </cell>
        </row>
        <row r="3947">
          <cell r="E3947" t="str">
            <v>Chinook salmon</v>
          </cell>
          <cell r="G3947">
            <v>62</v>
          </cell>
          <cell r="AA3947">
            <v>40</v>
          </cell>
        </row>
        <row r="3948">
          <cell r="E3948" t="str">
            <v>Chinook salmon</v>
          </cell>
          <cell r="G3948">
            <v>51</v>
          </cell>
          <cell r="AA3948">
            <v>40</v>
          </cell>
        </row>
        <row r="3949">
          <cell r="E3949" t="str">
            <v>Chinook salmon</v>
          </cell>
          <cell r="G3949">
            <v>61</v>
          </cell>
          <cell r="AA3949">
            <v>40</v>
          </cell>
        </row>
        <row r="3950">
          <cell r="E3950" t="str">
            <v>Chinook salmon</v>
          </cell>
          <cell r="G3950">
            <v>63</v>
          </cell>
          <cell r="AA3950">
            <v>40</v>
          </cell>
        </row>
        <row r="3951">
          <cell r="E3951" t="str">
            <v>Chinook salmon</v>
          </cell>
          <cell r="G3951">
            <v>61</v>
          </cell>
          <cell r="AA3951">
            <v>40</v>
          </cell>
        </row>
        <row r="3952">
          <cell r="E3952" t="str">
            <v>Chinook salmon</v>
          </cell>
          <cell r="G3952">
            <v>51</v>
          </cell>
          <cell r="AA3952">
            <v>40</v>
          </cell>
        </row>
        <row r="3953">
          <cell r="E3953" t="str">
            <v>Chinook salmon</v>
          </cell>
          <cell r="G3953">
            <v>49</v>
          </cell>
          <cell r="AA3953">
            <v>40</v>
          </cell>
        </row>
        <row r="3954">
          <cell r="E3954" t="str">
            <v>Chinook salmon</v>
          </cell>
          <cell r="G3954">
            <v>68</v>
          </cell>
          <cell r="AA3954">
            <v>40</v>
          </cell>
        </row>
        <row r="3955">
          <cell r="E3955" t="str">
            <v>Chinook salmon</v>
          </cell>
          <cell r="G3955">
            <v>69</v>
          </cell>
          <cell r="AA3955">
            <v>40</v>
          </cell>
        </row>
        <row r="3956">
          <cell r="E3956" t="str">
            <v>Chinook salmon</v>
          </cell>
          <cell r="G3956">
            <v>66</v>
          </cell>
          <cell r="AA3956">
            <v>40</v>
          </cell>
        </row>
        <row r="3957">
          <cell r="E3957" t="str">
            <v>Chinook salmon</v>
          </cell>
          <cell r="G3957">
            <v>64</v>
          </cell>
          <cell r="AA3957">
            <v>40</v>
          </cell>
        </row>
        <row r="3958">
          <cell r="E3958" t="str">
            <v>Chinook salmon</v>
          </cell>
          <cell r="G3958">
            <v>45</v>
          </cell>
          <cell r="AA3958">
            <v>40</v>
          </cell>
        </row>
        <row r="3959">
          <cell r="E3959" t="str">
            <v>Chinook salmon</v>
          </cell>
          <cell r="G3959">
            <v>61</v>
          </cell>
          <cell r="AA3959">
            <v>40</v>
          </cell>
        </row>
        <row r="3960">
          <cell r="E3960" t="str">
            <v>Chinook salmon</v>
          </cell>
          <cell r="G3960">
            <v>60</v>
          </cell>
          <cell r="AA3960">
            <v>40</v>
          </cell>
        </row>
        <row r="3961">
          <cell r="E3961" t="str">
            <v>Chinook salmon</v>
          </cell>
          <cell r="G3961">
            <v>42</v>
          </cell>
          <cell r="AA3961">
            <v>40</v>
          </cell>
        </row>
        <row r="3962">
          <cell r="E3962" t="str">
            <v>Chinook salmon</v>
          </cell>
          <cell r="G3962">
            <v>58</v>
          </cell>
          <cell r="AA3962">
            <v>40</v>
          </cell>
        </row>
        <row r="3963">
          <cell r="E3963" t="str">
            <v>Chinook salmon</v>
          </cell>
          <cell r="G3963">
            <v>65</v>
          </cell>
          <cell r="AA3963">
            <v>40</v>
          </cell>
        </row>
        <row r="3964">
          <cell r="E3964" t="str">
            <v>Chinook salmon</v>
          </cell>
          <cell r="G3964">
            <v>62</v>
          </cell>
          <cell r="AA3964">
            <v>40</v>
          </cell>
        </row>
        <row r="3965">
          <cell r="E3965" t="str">
            <v>Chinook salmon</v>
          </cell>
          <cell r="G3965">
            <v>56</v>
          </cell>
          <cell r="AA3965">
            <v>40</v>
          </cell>
        </row>
        <row r="3966">
          <cell r="E3966" t="str">
            <v>Chinook salmon</v>
          </cell>
          <cell r="G3966">
            <v>67</v>
          </cell>
          <cell r="AA3966">
            <v>40</v>
          </cell>
        </row>
        <row r="3967">
          <cell r="E3967" t="str">
            <v>Chinook salmon</v>
          </cell>
          <cell r="G3967">
            <v>62</v>
          </cell>
          <cell r="AA3967">
            <v>40</v>
          </cell>
        </row>
        <row r="3968">
          <cell r="E3968" t="str">
            <v>Chinook salmon</v>
          </cell>
          <cell r="G3968">
            <v>62</v>
          </cell>
          <cell r="AA3968">
            <v>40</v>
          </cell>
        </row>
        <row r="3969">
          <cell r="E3969" t="str">
            <v>Chinook salmon</v>
          </cell>
          <cell r="G3969">
            <v>58</v>
          </cell>
          <cell r="AA3969">
            <v>40</v>
          </cell>
        </row>
        <row r="3970">
          <cell r="E3970" t="str">
            <v>Chinook salmon</v>
          </cell>
          <cell r="G3970">
            <v>60</v>
          </cell>
          <cell r="AA3970">
            <v>40</v>
          </cell>
        </row>
        <row r="3971">
          <cell r="E3971" t="str">
            <v>Chinook salmon</v>
          </cell>
          <cell r="G3971">
            <v>77</v>
          </cell>
          <cell r="H3971" t="str">
            <v>AD</v>
          </cell>
          <cell r="AA3971">
            <v>40</v>
          </cell>
        </row>
        <row r="3972">
          <cell r="E3972" t="str">
            <v>Chinook salmon</v>
          </cell>
          <cell r="G3972">
            <v>61</v>
          </cell>
          <cell r="H3972" t="str">
            <v>AD</v>
          </cell>
          <cell r="AA3972">
            <v>40</v>
          </cell>
        </row>
        <row r="3973">
          <cell r="E3973" t="str">
            <v>Chinook salmon</v>
          </cell>
          <cell r="G3973">
            <v>63</v>
          </cell>
          <cell r="H3973" t="str">
            <v>AD</v>
          </cell>
          <cell r="AA3973">
            <v>40</v>
          </cell>
        </row>
        <row r="3974">
          <cell r="E3974" t="str">
            <v>Chinook salmon</v>
          </cell>
          <cell r="G3974">
            <v>49</v>
          </cell>
          <cell r="H3974" t="str">
            <v>AD</v>
          </cell>
          <cell r="AA3974">
            <v>40</v>
          </cell>
        </row>
        <row r="3975">
          <cell r="E3975" t="str">
            <v>Chinook salmon</v>
          </cell>
          <cell r="G3975">
            <v>63</v>
          </cell>
          <cell r="AA3975">
            <v>40</v>
          </cell>
        </row>
        <row r="3976">
          <cell r="E3976" t="str">
            <v>Chinook salmon</v>
          </cell>
          <cell r="G3976">
            <v>50</v>
          </cell>
          <cell r="AA3976">
            <v>40</v>
          </cell>
        </row>
        <row r="3977">
          <cell r="E3977" t="str">
            <v>Chinook salmon</v>
          </cell>
          <cell r="G3977">
            <v>77</v>
          </cell>
          <cell r="AA3977">
            <v>40</v>
          </cell>
        </row>
        <row r="3978">
          <cell r="E3978" t="str">
            <v>Chinook salmon</v>
          </cell>
          <cell r="G3978">
            <v>66</v>
          </cell>
          <cell r="AA3978">
            <v>40</v>
          </cell>
        </row>
        <row r="3979">
          <cell r="E3979" t="str">
            <v>Chinook salmon</v>
          </cell>
          <cell r="G3979">
            <v>52</v>
          </cell>
          <cell r="AA3979">
            <v>40</v>
          </cell>
        </row>
        <row r="3980">
          <cell r="E3980" t="str">
            <v>Chinook salmon</v>
          </cell>
          <cell r="G3980">
            <v>55</v>
          </cell>
          <cell r="AA3980">
            <v>40</v>
          </cell>
        </row>
        <row r="3981">
          <cell r="E3981" t="str">
            <v>Chinook salmon</v>
          </cell>
          <cell r="G3981">
            <v>51</v>
          </cell>
          <cell r="AA3981">
            <v>40</v>
          </cell>
        </row>
        <row r="3982">
          <cell r="E3982" t="str">
            <v>Chinook salmon</v>
          </cell>
          <cell r="G3982">
            <v>66</v>
          </cell>
          <cell r="AA3982">
            <v>40</v>
          </cell>
        </row>
        <row r="3983">
          <cell r="E3983" t="str">
            <v>Chinook salmon</v>
          </cell>
          <cell r="G3983">
            <v>59</v>
          </cell>
          <cell r="AA3983">
            <v>40</v>
          </cell>
        </row>
        <row r="3984">
          <cell r="E3984" t="str">
            <v>Chinook salmon</v>
          </cell>
          <cell r="G3984">
            <v>55</v>
          </cell>
          <cell r="AA3984">
            <v>40</v>
          </cell>
        </row>
        <row r="3985">
          <cell r="E3985" t="str">
            <v>Chinook salmon</v>
          </cell>
          <cell r="G3985">
            <v>51</v>
          </cell>
          <cell r="AA3985">
            <v>40</v>
          </cell>
        </row>
        <row r="3986">
          <cell r="E3986" t="str">
            <v>Chinook salmon</v>
          </cell>
          <cell r="G3986">
            <v>60</v>
          </cell>
          <cell r="AA3986">
            <v>40</v>
          </cell>
        </row>
        <row r="3987">
          <cell r="E3987" t="str">
            <v>Chinook salmon</v>
          </cell>
          <cell r="G3987">
            <v>61</v>
          </cell>
          <cell r="AA3987">
            <v>40</v>
          </cell>
        </row>
        <row r="3988">
          <cell r="E3988" t="str">
            <v>Chinook salmon</v>
          </cell>
          <cell r="G3988">
            <v>66</v>
          </cell>
          <cell r="AA3988">
            <v>40</v>
          </cell>
        </row>
        <row r="3989">
          <cell r="E3989" t="str">
            <v>Chinook salmon</v>
          </cell>
          <cell r="G3989">
            <v>50</v>
          </cell>
          <cell r="AA3989">
            <v>40</v>
          </cell>
        </row>
        <row r="3990">
          <cell r="E3990" t="str">
            <v>Chinook salmon</v>
          </cell>
          <cell r="G3990">
            <v>60</v>
          </cell>
          <cell r="AA3990">
            <v>40</v>
          </cell>
        </row>
        <row r="3991">
          <cell r="E3991" t="str">
            <v>Chinook salmon</v>
          </cell>
          <cell r="G3991">
            <v>50</v>
          </cell>
          <cell r="AA3991">
            <v>40</v>
          </cell>
        </row>
        <row r="3992">
          <cell r="E3992" t="str">
            <v>Chinook salmon</v>
          </cell>
          <cell r="G3992">
            <v>59</v>
          </cell>
          <cell r="AA3992">
            <v>40</v>
          </cell>
        </row>
        <row r="3993">
          <cell r="E3993" t="str">
            <v>Chinook salmon</v>
          </cell>
          <cell r="G3993">
            <v>58</v>
          </cell>
          <cell r="AA3993">
            <v>40</v>
          </cell>
        </row>
        <row r="3994">
          <cell r="E3994" t="str">
            <v>Chinook salmon</v>
          </cell>
          <cell r="G3994">
            <v>48</v>
          </cell>
          <cell r="AA3994">
            <v>40</v>
          </cell>
        </row>
        <row r="3995">
          <cell r="E3995" t="str">
            <v>Chinook salmon</v>
          </cell>
          <cell r="G3995">
            <v>52</v>
          </cell>
          <cell r="AA3995">
            <v>40</v>
          </cell>
        </row>
        <row r="3996">
          <cell r="E3996" t="str">
            <v>Chinook salmon</v>
          </cell>
          <cell r="G3996">
            <v>65</v>
          </cell>
          <cell r="AA3996">
            <v>40</v>
          </cell>
        </row>
        <row r="3997">
          <cell r="E3997" t="str">
            <v>Chinook salmon</v>
          </cell>
          <cell r="G3997">
            <v>68</v>
          </cell>
          <cell r="AA3997">
            <v>40</v>
          </cell>
        </row>
        <row r="3998">
          <cell r="E3998" t="str">
            <v>Chinook salmon</v>
          </cell>
          <cell r="G3998">
            <v>47</v>
          </cell>
          <cell r="AA3998">
            <v>40</v>
          </cell>
        </row>
        <row r="3999">
          <cell r="E3999" t="str">
            <v>Chinook salmon</v>
          </cell>
          <cell r="G3999">
            <v>44</v>
          </cell>
          <cell r="AA3999">
            <v>40</v>
          </cell>
        </row>
        <row r="4000">
          <cell r="E4000" t="str">
            <v>Chinook salmon</v>
          </cell>
          <cell r="G4000">
            <v>47</v>
          </cell>
          <cell r="AA4000">
            <v>40</v>
          </cell>
        </row>
        <row r="4001">
          <cell r="E4001" t="str">
            <v>Chinook salmon</v>
          </cell>
          <cell r="G4001">
            <v>65</v>
          </cell>
          <cell r="AA4001">
            <v>40</v>
          </cell>
        </row>
        <row r="4002">
          <cell r="E4002" t="str">
            <v>Chinook salmon</v>
          </cell>
          <cell r="G4002">
            <v>73</v>
          </cell>
          <cell r="AA4002">
            <v>40</v>
          </cell>
        </row>
        <row r="4003">
          <cell r="E4003" t="str">
            <v>Chinook salmon</v>
          </cell>
          <cell r="G4003">
            <v>53</v>
          </cell>
          <cell r="AA4003">
            <v>40</v>
          </cell>
        </row>
        <row r="4004">
          <cell r="E4004" t="str">
            <v>Chinook salmon</v>
          </cell>
          <cell r="G4004">
            <v>64</v>
          </cell>
          <cell r="AA4004">
            <v>40</v>
          </cell>
        </row>
        <row r="4005">
          <cell r="E4005" t="str">
            <v>Chinook salmon</v>
          </cell>
          <cell r="G4005">
            <v>46</v>
          </cell>
          <cell r="AA4005">
            <v>40</v>
          </cell>
        </row>
        <row r="4006">
          <cell r="E4006" t="str">
            <v>Chinook salmon</v>
          </cell>
          <cell r="G4006">
            <v>56</v>
          </cell>
          <cell r="AA4006">
            <v>40</v>
          </cell>
        </row>
        <row r="4007">
          <cell r="E4007" t="str">
            <v>Chinook salmon</v>
          </cell>
          <cell r="G4007">
            <v>53</v>
          </cell>
          <cell r="AA4007">
            <v>40</v>
          </cell>
        </row>
        <row r="4008">
          <cell r="E4008" t="str">
            <v>Chinook salmon</v>
          </cell>
          <cell r="G4008">
            <v>64</v>
          </cell>
          <cell r="AA4008">
            <v>40</v>
          </cell>
        </row>
        <row r="4009">
          <cell r="E4009" t="str">
            <v>Chinook salmon</v>
          </cell>
          <cell r="G4009">
            <v>52</v>
          </cell>
          <cell r="AA4009">
            <v>40</v>
          </cell>
        </row>
        <row r="4010">
          <cell r="E4010" t="str">
            <v>Chinook salmon</v>
          </cell>
          <cell r="G4010">
            <v>69</v>
          </cell>
          <cell r="AA4010">
            <v>40</v>
          </cell>
        </row>
        <row r="4011">
          <cell r="E4011" t="str">
            <v>Chinook salmon</v>
          </cell>
          <cell r="G4011">
            <v>68</v>
          </cell>
          <cell r="AA4011">
            <v>40</v>
          </cell>
        </row>
        <row r="4012">
          <cell r="E4012" t="str">
            <v>Chinook salmon</v>
          </cell>
          <cell r="G4012">
            <v>47</v>
          </cell>
          <cell r="AA4012">
            <v>40</v>
          </cell>
        </row>
        <row r="4013">
          <cell r="E4013" t="str">
            <v>Chinook salmon</v>
          </cell>
          <cell r="G4013">
            <v>64</v>
          </cell>
          <cell r="AA4013">
            <v>40</v>
          </cell>
        </row>
        <row r="4014">
          <cell r="E4014" t="str">
            <v>Chinook salmon</v>
          </cell>
          <cell r="G4014">
            <v>47</v>
          </cell>
          <cell r="AA4014">
            <v>40</v>
          </cell>
        </row>
        <row r="4015">
          <cell r="E4015" t="str">
            <v>Chinook salmon</v>
          </cell>
          <cell r="G4015">
            <v>70</v>
          </cell>
          <cell r="AA4015">
            <v>40</v>
          </cell>
        </row>
        <row r="4016">
          <cell r="E4016" t="str">
            <v>Chinook salmon</v>
          </cell>
          <cell r="G4016">
            <v>53</v>
          </cell>
          <cell r="AA4016">
            <v>40</v>
          </cell>
        </row>
        <row r="4017">
          <cell r="E4017" t="str">
            <v>Chinook salmon</v>
          </cell>
          <cell r="G4017">
            <v>51</v>
          </cell>
          <cell r="AA4017">
            <v>40</v>
          </cell>
        </row>
        <row r="4018">
          <cell r="E4018" t="str">
            <v>Chinook salmon</v>
          </cell>
          <cell r="G4018">
            <v>50</v>
          </cell>
          <cell r="AA4018">
            <v>40</v>
          </cell>
        </row>
        <row r="4019">
          <cell r="E4019" t="str">
            <v>Chinook salmon</v>
          </cell>
          <cell r="G4019">
            <v>51</v>
          </cell>
          <cell r="AA4019">
            <v>40</v>
          </cell>
        </row>
        <row r="4020">
          <cell r="E4020" t="str">
            <v>Chinook salmon</v>
          </cell>
          <cell r="G4020">
            <v>58</v>
          </cell>
          <cell r="AA4020">
            <v>40</v>
          </cell>
        </row>
        <row r="4021">
          <cell r="E4021" t="str">
            <v>Chinook salmon</v>
          </cell>
          <cell r="G4021">
            <v>71</v>
          </cell>
          <cell r="H4021" t="str">
            <v>AD</v>
          </cell>
          <cell r="AA4021">
            <v>40</v>
          </cell>
        </row>
        <row r="4022">
          <cell r="E4022" t="str">
            <v>Chinook salmon</v>
          </cell>
          <cell r="G4022">
            <v>46</v>
          </cell>
          <cell r="H4022" t="str">
            <v>AD</v>
          </cell>
          <cell r="AA4022">
            <v>40</v>
          </cell>
        </row>
        <row r="4023">
          <cell r="E4023" t="str">
            <v>Chinook salmon</v>
          </cell>
          <cell r="G4023">
            <v>57</v>
          </cell>
          <cell r="H4023" t="str">
            <v>AD</v>
          </cell>
          <cell r="AA4023">
            <v>40</v>
          </cell>
        </row>
        <row r="4024">
          <cell r="E4024" t="str">
            <v>Chinook salmon</v>
          </cell>
          <cell r="G4024">
            <v>51</v>
          </cell>
          <cell r="H4024" t="str">
            <v>AD</v>
          </cell>
          <cell r="AA4024">
            <v>40</v>
          </cell>
        </row>
        <row r="4025">
          <cell r="E4025" t="str">
            <v>Chinook salmon</v>
          </cell>
          <cell r="G4025">
            <v>58</v>
          </cell>
          <cell r="H4025" t="str">
            <v>AD</v>
          </cell>
          <cell r="AA4025">
            <v>40</v>
          </cell>
        </row>
        <row r="4026">
          <cell r="E4026" t="str">
            <v>Chinook salmon</v>
          </cell>
          <cell r="G4026">
            <v>51</v>
          </cell>
          <cell r="H4026" t="str">
            <v>AD</v>
          </cell>
          <cell r="AA4026">
            <v>40</v>
          </cell>
        </row>
        <row r="4027">
          <cell r="E4027" t="str">
            <v>Chinook salmon</v>
          </cell>
          <cell r="G4027">
            <v>64</v>
          </cell>
          <cell r="H4027" t="str">
            <v>AD</v>
          </cell>
          <cell r="AA4027">
            <v>40</v>
          </cell>
        </row>
        <row r="4028">
          <cell r="E4028" t="str">
            <v>Chinook salmon</v>
          </cell>
          <cell r="G4028">
            <v>68</v>
          </cell>
          <cell r="H4028" t="str">
            <v>AD</v>
          </cell>
          <cell r="AA4028">
            <v>40</v>
          </cell>
        </row>
        <row r="4029">
          <cell r="E4029" t="str">
            <v>Chinook salmon</v>
          </cell>
          <cell r="G4029">
            <v>47</v>
          </cell>
          <cell r="H4029" t="str">
            <v>AD</v>
          </cell>
          <cell r="AA4029">
            <v>40</v>
          </cell>
        </row>
        <row r="4030">
          <cell r="E4030" t="str">
            <v>Chinook salmon</v>
          </cell>
          <cell r="G4030">
            <v>51</v>
          </cell>
          <cell r="AA4030">
            <v>40</v>
          </cell>
        </row>
        <row r="4031">
          <cell r="E4031" t="str">
            <v>Chinook salmon</v>
          </cell>
          <cell r="G4031">
            <v>64</v>
          </cell>
          <cell r="AA4031">
            <v>40</v>
          </cell>
        </row>
        <row r="4032">
          <cell r="E4032" t="str">
            <v>Chinook salmon</v>
          </cell>
          <cell r="G4032">
            <v>78</v>
          </cell>
          <cell r="AA4032">
            <v>40</v>
          </cell>
        </row>
        <row r="4033">
          <cell r="E4033" t="str">
            <v>Chinook salmon</v>
          </cell>
          <cell r="G4033">
            <v>49</v>
          </cell>
          <cell r="AA4033">
            <v>40</v>
          </cell>
        </row>
        <row r="4034">
          <cell r="E4034" t="str">
            <v>Chinook salmon</v>
          </cell>
          <cell r="G4034">
            <v>65</v>
          </cell>
          <cell r="AA4034">
            <v>40</v>
          </cell>
        </row>
        <row r="4035">
          <cell r="E4035" t="str">
            <v>Chinook salmon</v>
          </cell>
          <cell r="G4035">
            <v>50</v>
          </cell>
          <cell r="AA4035">
            <v>40</v>
          </cell>
        </row>
        <row r="4036">
          <cell r="E4036" t="str">
            <v>Chinook salmon</v>
          </cell>
          <cell r="G4036">
            <v>51</v>
          </cell>
          <cell r="AA4036">
            <v>40</v>
          </cell>
        </row>
        <row r="4037">
          <cell r="E4037" t="str">
            <v>Chinook salmon</v>
          </cell>
          <cell r="G4037">
            <v>45</v>
          </cell>
          <cell r="AA4037">
            <v>40</v>
          </cell>
        </row>
        <row r="4038">
          <cell r="E4038" t="str">
            <v>Chinook salmon</v>
          </cell>
          <cell r="G4038">
            <v>46</v>
          </cell>
          <cell r="AA4038">
            <v>40</v>
          </cell>
        </row>
        <row r="4039">
          <cell r="E4039" t="str">
            <v>Chinook salmon</v>
          </cell>
          <cell r="G4039">
            <v>67</v>
          </cell>
          <cell r="AA4039">
            <v>40</v>
          </cell>
        </row>
        <row r="4040">
          <cell r="E4040" t="str">
            <v>Chinook salmon</v>
          </cell>
          <cell r="G4040">
            <v>62</v>
          </cell>
          <cell r="AA4040">
            <v>40</v>
          </cell>
        </row>
        <row r="4041">
          <cell r="E4041" t="str">
            <v>Chinook salmon</v>
          </cell>
          <cell r="G4041">
            <v>66</v>
          </cell>
          <cell r="AA4041">
            <v>40</v>
          </cell>
        </row>
        <row r="4042">
          <cell r="E4042" t="str">
            <v>Chinook salmon</v>
          </cell>
          <cell r="G4042">
            <v>60</v>
          </cell>
          <cell r="AA4042">
            <v>40</v>
          </cell>
        </row>
        <row r="4043">
          <cell r="E4043" t="str">
            <v>Chinook salmon</v>
          </cell>
          <cell r="G4043">
            <v>53</v>
          </cell>
          <cell r="AA4043">
            <v>40</v>
          </cell>
        </row>
        <row r="4044">
          <cell r="E4044" t="str">
            <v>Chinook salmon</v>
          </cell>
          <cell r="G4044">
            <v>64</v>
          </cell>
          <cell r="AA4044">
            <v>40</v>
          </cell>
        </row>
        <row r="4045">
          <cell r="E4045" t="str">
            <v>Chinook salmon</v>
          </cell>
          <cell r="G4045">
            <v>55</v>
          </cell>
          <cell r="AA4045">
            <v>40</v>
          </cell>
        </row>
        <row r="4046">
          <cell r="E4046" t="str">
            <v>Chinook salmon</v>
          </cell>
          <cell r="G4046">
            <v>55</v>
          </cell>
          <cell r="AA4046">
            <v>40</v>
          </cell>
        </row>
        <row r="4047">
          <cell r="E4047" t="str">
            <v>Chinook salmon</v>
          </cell>
          <cell r="G4047">
            <v>59</v>
          </cell>
          <cell r="AA4047">
            <v>40</v>
          </cell>
        </row>
        <row r="4048">
          <cell r="E4048" t="str">
            <v>Chinook salmon</v>
          </cell>
          <cell r="G4048">
            <v>70</v>
          </cell>
          <cell r="AA4048">
            <v>40</v>
          </cell>
        </row>
        <row r="4049">
          <cell r="E4049" t="str">
            <v>Chinook salmon</v>
          </cell>
          <cell r="G4049">
            <v>72</v>
          </cell>
          <cell r="AA4049">
            <v>40</v>
          </cell>
        </row>
        <row r="4050">
          <cell r="E4050" t="str">
            <v>Chinook salmon</v>
          </cell>
          <cell r="G4050">
            <v>67</v>
          </cell>
          <cell r="AA4050">
            <v>40</v>
          </cell>
        </row>
        <row r="4051">
          <cell r="E4051" t="str">
            <v>Chinook salmon</v>
          </cell>
          <cell r="G4051">
            <v>53</v>
          </cell>
          <cell r="AA4051">
            <v>40</v>
          </cell>
        </row>
        <row r="4052">
          <cell r="E4052" t="str">
            <v>Chinook salmon</v>
          </cell>
          <cell r="G4052">
            <v>48</v>
          </cell>
          <cell r="AA4052">
            <v>40</v>
          </cell>
        </row>
        <row r="4053">
          <cell r="E4053" t="str">
            <v>Chinook salmon</v>
          </cell>
          <cell r="G4053">
            <v>67</v>
          </cell>
          <cell r="AA4053">
            <v>40</v>
          </cell>
        </row>
        <row r="4054">
          <cell r="E4054" t="str">
            <v>Chinook salmon</v>
          </cell>
          <cell r="G4054">
            <v>52</v>
          </cell>
          <cell r="AA4054">
            <v>40</v>
          </cell>
        </row>
        <row r="4055">
          <cell r="E4055" t="str">
            <v>Chinook salmon</v>
          </cell>
          <cell r="G4055">
            <v>49</v>
          </cell>
          <cell r="AA4055">
            <v>40</v>
          </cell>
        </row>
        <row r="4056">
          <cell r="E4056" t="str">
            <v>Chinook salmon</v>
          </cell>
          <cell r="G4056">
            <v>51</v>
          </cell>
          <cell r="AA4056">
            <v>40</v>
          </cell>
        </row>
        <row r="4057">
          <cell r="E4057" t="str">
            <v>Chinook salmon</v>
          </cell>
          <cell r="G4057">
            <v>53</v>
          </cell>
          <cell r="AA4057">
            <v>40</v>
          </cell>
        </row>
        <row r="4058">
          <cell r="E4058" t="str">
            <v>Chinook salmon</v>
          </cell>
          <cell r="G4058">
            <v>62</v>
          </cell>
          <cell r="AA4058">
            <v>40</v>
          </cell>
        </row>
        <row r="4059">
          <cell r="E4059" t="str">
            <v>Chinook salmon</v>
          </cell>
          <cell r="G4059">
            <v>66</v>
          </cell>
          <cell r="AA4059">
            <v>40</v>
          </cell>
        </row>
        <row r="4060">
          <cell r="E4060" t="str">
            <v>Chinook salmon</v>
          </cell>
          <cell r="G4060">
            <v>52</v>
          </cell>
          <cell r="AA4060">
            <v>40</v>
          </cell>
        </row>
        <row r="4061">
          <cell r="E4061" t="str">
            <v>Chinook salmon</v>
          </cell>
          <cell r="G4061">
            <v>74</v>
          </cell>
          <cell r="AA4061">
            <v>40</v>
          </cell>
        </row>
        <row r="4062">
          <cell r="E4062" t="str">
            <v>Chinook salmon</v>
          </cell>
          <cell r="G4062">
            <v>67</v>
          </cell>
          <cell r="AA4062">
            <v>40</v>
          </cell>
        </row>
        <row r="4063">
          <cell r="E4063" t="str">
            <v>Chinook salmon</v>
          </cell>
          <cell r="G4063">
            <v>65</v>
          </cell>
          <cell r="AA4063">
            <v>40</v>
          </cell>
        </row>
        <row r="4064">
          <cell r="E4064" t="str">
            <v>Chinook salmon</v>
          </cell>
          <cell r="G4064">
            <v>59</v>
          </cell>
          <cell r="AA4064">
            <v>40</v>
          </cell>
        </row>
        <row r="4065">
          <cell r="E4065" t="str">
            <v>Chinook salmon</v>
          </cell>
          <cell r="G4065">
            <v>53</v>
          </cell>
          <cell r="AA4065">
            <v>40</v>
          </cell>
        </row>
        <row r="4066">
          <cell r="E4066" t="str">
            <v>Chinook salmon</v>
          </cell>
          <cell r="G4066">
            <v>52</v>
          </cell>
          <cell r="AA4066">
            <v>40</v>
          </cell>
        </row>
        <row r="4067">
          <cell r="E4067" t="str">
            <v>Chinook salmon</v>
          </cell>
          <cell r="G4067">
            <v>48</v>
          </cell>
          <cell r="AA4067">
            <v>40</v>
          </cell>
        </row>
        <row r="4068">
          <cell r="E4068" t="str">
            <v>Chinook salmon</v>
          </cell>
          <cell r="G4068">
            <v>45</v>
          </cell>
          <cell r="AA4068">
            <v>40</v>
          </cell>
        </row>
        <row r="4069">
          <cell r="E4069" t="str">
            <v>Chinook salmon</v>
          </cell>
          <cell r="G4069">
            <v>58</v>
          </cell>
          <cell r="H4069" t="str">
            <v>AD</v>
          </cell>
          <cell r="AA4069">
            <v>40</v>
          </cell>
        </row>
        <row r="4070">
          <cell r="E4070" t="str">
            <v>Chinook salmon</v>
          </cell>
          <cell r="G4070">
            <v>69</v>
          </cell>
          <cell r="AA4070">
            <v>40</v>
          </cell>
        </row>
        <row r="4071">
          <cell r="E4071" t="str">
            <v>Chinook salmon</v>
          </cell>
          <cell r="G4071">
            <v>72</v>
          </cell>
          <cell r="H4071" t="str">
            <v>AD</v>
          </cell>
          <cell r="AA4071">
            <v>40</v>
          </cell>
        </row>
        <row r="4072">
          <cell r="E4072" t="str">
            <v>Chinook salmon</v>
          </cell>
          <cell r="G4072">
            <v>68</v>
          </cell>
          <cell r="H4072" t="str">
            <v>AD</v>
          </cell>
          <cell r="AA4072">
            <v>40</v>
          </cell>
        </row>
        <row r="4073">
          <cell r="E4073" t="str">
            <v>Chinook salmon</v>
          </cell>
          <cell r="G4073">
            <v>49</v>
          </cell>
          <cell r="H4073" t="str">
            <v>AD</v>
          </cell>
          <cell r="AA4073">
            <v>40</v>
          </cell>
        </row>
        <row r="4074">
          <cell r="E4074" t="str">
            <v>Chinook salmon</v>
          </cell>
          <cell r="G4074">
            <v>67</v>
          </cell>
          <cell r="H4074" t="str">
            <v>AD</v>
          </cell>
          <cell r="AA4074">
            <v>40</v>
          </cell>
        </row>
        <row r="4075">
          <cell r="E4075" t="str">
            <v>Chinook salmon</v>
          </cell>
          <cell r="G4075">
            <v>60</v>
          </cell>
          <cell r="H4075" t="str">
            <v>AD</v>
          </cell>
          <cell r="AA4075">
            <v>40</v>
          </cell>
        </row>
        <row r="4076">
          <cell r="E4076" t="str">
            <v>Chinook salmon</v>
          </cell>
          <cell r="G4076">
            <v>51</v>
          </cell>
          <cell r="H4076" t="str">
            <v>AD</v>
          </cell>
          <cell r="AA4076">
            <v>40</v>
          </cell>
        </row>
        <row r="4077">
          <cell r="E4077" t="str">
            <v>Chinook salmon</v>
          </cell>
          <cell r="G4077">
            <v>51</v>
          </cell>
          <cell r="H4077" t="str">
            <v>AD</v>
          </cell>
          <cell r="AA4077">
            <v>40</v>
          </cell>
        </row>
        <row r="4078">
          <cell r="E4078" t="str">
            <v>Chinook salmon</v>
          </cell>
          <cell r="G4078">
            <v>54</v>
          </cell>
          <cell r="H4078" t="str">
            <v>AD</v>
          </cell>
          <cell r="AA4078">
            <v>40</v>
          </cell>
        </row>
        <row r="4079">
          <cell r="E4079" t="str">
            <v>Chinook salmon</v>
          </cell>
          <cell r="G4079">
            <v>67</v>
          </cell>
          <cell r="H4079" t="str">
            <v>AD</v>
          </cell>
          <cell r="AA4079">
            <v>40</v>
          </cell>
        </row>
        <row r="4080">
          <cell r="E4080" t="str">
            <v>Chinook salmon</v>
          </cell>
          <cell r="G4080">
            <v>59</v>
          </cell>
          <cell r="AA4080">
            <v>40</v>
          </cell>
        </row>
        <row r="4081">
          <cell r="E4081" t="str">
            <v>Chinook salmon</v>
          </cell>
          <cell r="G4081">
            <v>61</v>
          </cell>
          <cell r="AA4081">
            <v>40</v>
          </cell>
        </row>
        <row r="4082">
          <cell r="E4082" t="str">
            <v>Chinook salmon</v>
          </cell>
          <cell r="G4082">
            <v>48</v>
          </cell>
          <cell r="AA4082">
            <v>40</v>
          </cell>
        </row>
        <row r="4083">
          <cell r="E4083" t="str">
            <v>Chinook salmon</v>
          </cell>
          <cell r="G4083">
            <v>53</v>
          </cell>
          <cell r="AA4083">
            <v>40</v>
          </cell>
        </row>
        <row r="4084">
          <cell r="E4084" t="str">
            <v>Chinook salmon</v>
          </cell>
          <cell r="G4084">
            <v>48</v>
          </cell>
          <cell r="AA4084">
            <v>40</v>
          </cell>
        </row>
        <row r="4085">
          <cell r="E4085" t="str">
            <v>Chinook salmon</v>
          </cell>
          <cell r="G4085">
            <v>53</v>
          </cell>
          <cell r="AA4085">
            <v>40</v>
          </cell>
        </row>
        <row r="4086">
          <cell r="E4086" t="str">
            <v>Chinook salmon</v>
          </cell>
          <cell r="G4086">
            <v>44</v>
          </cell>
          <cell r="AA4086">
            <v>40</v>
          </cell>
        </row>
        <row r="4087">
          <cell r="E4087" t="str">
            <v>Chinook salmon</v>
          </cell>
          <cell r="G4087">
            <v>50</v>
          </cell>
          <cell r="AA4087">
            <v>40</v>
          </cell>
        </row>
        <row r="4088">
          <cell r="E4088" t="str">
            <v>Chinook salmon</v>
          </cell>
          <cell r="G4088">
            <v>45</v>
          </cell>
          <cell r="AA4088">
            <v>40</v>
          </cell>
        </row>
        <row r="4089">
          <cell r="E4089" t="str">
            <v>Chinook salmon</v>
          </cell>
          <cell r="G4089">
            <v>46</v>
          </cell>
          <cell r="AA4089">
            <v>40</v>
          </cell>
        </row>
        <row r="4090">
          <cell r="E4090" t="str">
            <v>Chinook salmon</v>
          </cell>
          <cell r="G4090">
            <v>52</v>
          </cell>
          <cell r="AA4090">
            <v>40</v>
          </cell>
        </row>
        <row r="4091">
          <cell r="E4091" t="str">
            <v>Chinook salmon</v>
          </cell>
          <cell r="G4091">
            <v>46</v>
          </cell>
          <cell r="AA4091">
            <v>40</v>
          </cell>
        </row>
        <row r="4092">
          <cell r="E4092" t="str">
            <v>Chinook salmon</v>
          </cell>
          <cell r="G4092">
            <v>48</v>
          </cell>
          <cell r="AA4092">
            <v>40</v>
          </cell>
        </row>
        <row r="4093">
          <cell r="E4093" t="str">
            <v>Chinook salmon</v>
          </cell>
          <cell r="G4093">
            <v>70</v>
          </cell>
          <cell r="AA4093">
            <v>40</v>
          </cell>
        </row>
        <row r="4094">
          <cell r="E4094" t="str">
            <v>Chinook salmon</v>
          </cell>
          <cell r="G4094">
            <v>56</v>
          </cell>
          <cell r="AA4094">
            <v>40</v>
          </cell>
        </row>
        <row r="4095">
          <cell r="E4095" t="str">
            <v>Chinook salmon</v>
          </cell>
          <cell r="G4095">
            <v>69</v>
          </cell>
          <cell r="AA4095">
            <v>40</v>
          </cell>
        </row>
        <row r="4096">
          <cell r="E4096" t="str">
            <v>Chinook salmon</v>
          </cell>
          <cell r="G4096">
            <v>77</v>
          </cell>
          <cell r="AA4096">
            <v>40</v>
          </cell>
        </row>
        <row r="4097">
          <cell r="E4097" t="str">
            <v>Chinook salmon</v>
          </cell>
          <cell r="G4097">
            <v>55</v>
          </cell>
          <cell r="AA4097">
            <v>40</v>
          </cell>
        </row>
        <row r="4098">
          <cell r="E4098" t="str">
            <v>Chinook salmon</v>
          </cell>
          <cell r="G4098">
            <v>49</v>
          </cell>
          <cell r="AA4098">
            <v>40</v>
          </cell>
        </row>
        <row r="4099">
          <cell r="E4099" t="str">
            <v>Chinook salmon</v>
          </cell>
          <cell r="G4099">
            <v>62</v>
          </cell>
          <cell r="AA4099">
            <v>40</v>
          </cell>
        </row>
        <row r="4100">
          <cell r="E4100" t="str">
            <v>Chinook salmon</v>
          </cell>
          <cell r="G4100">
            <v>49</v>
          </cell>
          <cell r="H4100" t="str">
            <v>AD</v>
          </cell>
          <cell r="AA4100">
            <v>40</v>
          </cell>
        </row>
        <row r="4101">
          <cell r="E4101" t="str">
            <v>Chinook salmon</v>
          </cell>
          <cell r="G4101">
            <v>48</v>
          </cell>
          <cell r="H4101" t="str">
            <v>AD</v>
          </cell>
          <cell r="AA4101">
            <v>40</v>
          </cell>
        </row>
        <row r="4102">
          <cell r="E4102" t="str">
            <v>Chinook salmon</v>
          </cell>
          <cell r="G4102">
            <v>45</v>
          </cell>
          <cell r="AA4102">
            <v>40</v>
          </cell>
        </row>
        <row r="4103">
          <cell r="E4103" t="str">
            <v>Chinook salmon</v>
          </cell>
          <cell r="G4103">
            <v>59</v>
          </cell>
          <cell r="AA4103">
            <v>40</v>
          </cell>
        </row>
        <row r="4104">
          <cell r="E4104" t="str">
            <v>Chinook salmon</v>
          </cell>
          <cell r="G4104">
            <v>44</v>
          </cell>
          <cell r="AA4104">
            <v>40</v>
          </cell>
        </row>
        <row r="4105">
          <cell r="E4105" t="str">
            <v>Chinook salmon</v>
          </cell>
          <cell r="G4105">
            <v>51</v>
          </cell>
          <cell r="AA4105">
            <v>40</v>
          </cell>
        </row>
        <row r="4106">
          <cell r="E4106" t="str">
            <v>Chinook salmon</v>
          </cell>
          <cell r="G4106">
            <v>46</v>
          </cell>
          <cell r="H4106" t="str">
            <v>AD</v>
          </cell>
          <cell r="AA4106">
            <v>40</v>
          </cell>
        </row>
        <row r="4107">
          <cell r="E4107" t="str">
            <v>Chinook salmon</v>
          </cell>
          <cell r="G4107">
            <v>51</v>
          </cell>
          <cell r="H4107" t="str">
            <v>AD</v>
          </cell>
          <cell r="AA4107">
            <v>40</v>
          </cell>
        </row>
        <row r="4108">
          <cell r="E4108" t="str">
            <v>Chinook salmon</v>
          </cell>
          <cell r="G4108">
            <v>62</v>
          </cell>
          <cell r="AA4108">
            <v>40</v>
          </cell>
        </row>
        <row r="4109">
          <cell r="E4109" t="str">
            <v>Chinook salmon</v>
          </cell>
          <cell r="G4109">
            <v>68</v>
          </cell>
          <cell r="AA4109">
            <v>40</v>
          </cell>
        </row>
        <row r="4110">
          <cell r="E4110" t="str">
            <v>Chinook salmon</v>
          </cell>
          <cell r="G4110">
            <v>52</v>
          </cell>
          <cell r="H4110" t="str">
            <v>AD</v>
          </cell>
          <cell r="AA4110">
            <v>40</v>
          </cell>
        </row>
        <row r="4111">
          <cell r="E4111" t="str">
            <v>Chinook salmon</v>
          </cell>
          <cell r="G4111">
            <v>52</v>
          </cell>
          <cell r="AA4111">
            <v>40</v>
          </cell>
        </row>
        <row r="4112">
          <cell r="E4112" t="str">
            <v>Chinook salmon</v>
          </cell>
          <cell r="G4112">
            <v>62</v>
          </cell>
          <cell r="AA4112">
            <v>40</v>
          </cell>
        </row>
        <row r="4113">
          <cell r="E4113" t="str">
            <v>Chinook salmon</v>
          </cell>
          <cell r="G4113">
            <v>58</v>
          </cell>
          <cell r="AA4113">
            <v>40</v>
          </cell>
        </row>
        <row r="4114">
          <cell r="E4114" t="str">
            <v>Chinook salmon</v>
          </cell>
          <cell r="G4114">
            <v>50</v>
          </cell>
          <cell r="AA4114">
            <v>40</v>
          </cell>
        </row>
        <row r="4115">
          <cell r="E4115" t="str">
            <v>Chinook salmon</v>
          </cell>
          <cell r="G4115">
            <v>56</v>
          </cell>
          <cell r="AA4115">
            <v>40</v>
          </cell>
        </row>
        <row r="4116">
          <cell r="E4116" t="str">
            <v>Chinook salmon</v>
          </cell>
          <cell r="G4116">
            <v>57</v>
          </cell>
          <cell r="AA4116">
            <v>40</v>
          </cell>
        </row>
        <row r="4117">
          <cell r="E4117" t="str">
            <v>Chinook salmon</v>
          </cell>
          <cell r="G4117">
            <v>57</v>
          </cell>
          <cell r="AA4117">
            <v>40</v>
          </cell>
        </row>
        <row r="4118">
          <cell r="E4118" t="str">
            <v>Chinook salmon</v>
          </cell>
          <cell r="G4118">
            <v>70</v>
          </cell>
          <cell r="AA4118">
            <v>40</v>
          </cell>
        </row>
        <row r="4119">
          <cell r="E4119" t="str">
            <v>Chinook salmon</v>
          </cell>
          <cell r="G4119">
            <v>70</v>
          </cell>
          <cell r="AA4119">
            <v>40</v>
          </cell>
        </row>
        <row r="4120">
          <cell r="E4120" t="str">
            <v>Chinook salmon</v>
          </cell>
          <cell r="G4120">
            <v>70</v>
          </cell>
          <cell r="AA4120">
            <v>40</v>
          </cell>
        </row>
        <row r="4121">
          <cell r="E4121" t="str">
            <v>Chinook salmon</v>
          </cell>
          <cell r="G4121">
            <v>63</v>
          </cell>
          <cell r="AA4121">
            <v>40</v>
          </cell>
        </row>
        <row r="4122">
          <cell r="E4122" t="str">
            <v>Chinook salmon</v>
          </cell>
          <cell r="G4122">
            <v>56</v>
          </cell>
          <cell r="AA4122">
            <v>40</v>
          </cell>
        </row>
        <row r="4123">
          <cell r="E4123" t="str">
            <v>Chinook salmon</v>
          </cell>
          <cell r="G4123">
            <v>57</v>
          </cell>
          <cell r="AA4123">
            <v>40</v>
          </cell>
        </row>
        <row r="4124">
          <cell r="E4124" t="str">
            <v>Chinook salmon</v>
          </cell>
          <cell r="G4124">
            <v>65</v>
          </cell>
          <cell r="AA4124">
            <v>40</v>
          </cell>
        </row>
        <row r="4125">
          <cell r="E4125" t="str">
            <v>Chinook salmon</v>
          </cell>
          <cell r="G4125">
            <v>53</v>
          </cell>
          <cell r="AA4125">
            <v>40</v>
          </cell>
        </row>
        <row r="4126">
          <cell r="E4126" t="str">
            <v>Chinook salmon</v>
          </cell>
          <cell r="G4126">
            <v>47</v>
          </cell>
          <cell r="AA4126">
            <v>40</v>
          </cell>
        </row>
        <row r="4127">
          <cell r="E4127" t="str">
            <v>Chinook salmon</v>
          </cell>
          <cell r="G4127">
            <v>72</v>
          </cell>
          <cell r="AA4127">
            <v>40</v>
          </cell>
        </row>
        <row r="4128">
          <cell r="E4128" t="str">
            <v>Chinook salmon</v>
          </cell>
          <cell r="G4128">
            <v>52</v>
          </cell>
          <cell r="AA4128">
            <v>40</v>
          </cell>
        </row>
        <row r="4129">
          <cell r="E4129" t="str">
            <v>Chinook salmon</v>
          </cell>
          <cell r="G4129">
            <v>50</v>
          </cell>
          <cell r="AA4129">
            <v>40</v>
          </cell>
        </row>
        <row r="4130">
          <cell r="E4130" t="str">
            <v>Chinook salmon</v>
          </cell>
          <cell r="G4130">
            <v>48</v>
          </cell>
          <cell r="AA4130">
            <v>40</v>
          </cell>
        </row>
        <row r="4131">
          <cell r="E4131" t="str">
            <v>Chinook salmon</v>
          </cell>
          <cell r="G4131">
            <v>56</v>
          </cell>
          <cell r="AA4131">
            <v>40</v>
          </cell>
        </row>
        <row r="4132">
          <cell r="E4132" t="str">
            <v>Chinook salmon</v>
          </cell>
          <cell r="G4132">
            <v>63</v>
          </cell>
          <cell r="AA4132">
            <v>40</v>
          </cell>
        </row>
        <row r="4133">
          <cell r="E4133" t="str">
            <v>Chinook salmon</v>
          </cell>
          <cell r="G4133">
            <v>62</v>
          </cell>
          <cell r="AA4133">
            <v>40</v>
          </cell>
        </row>
        <row r="4134">
          <cell r="E4134" t="str">
            <v>Chinook salmon</v>
          </cell>
          <cell r="G4134">
            <v>51</v>
          </cell>
          <cell r="AA4134">
            <v>40</v>
          </cell>
        </row>
        <row r="4135">
          <cell r="E4135" t="str">
            <v>Chinook salmon</v>
          </cell>
          <cell r="G4135">
            <v>49</v>
          </cell>
          <cell r="AA4135">
            <v>40</v>
          </cell>
        </row>
        <row r="4136">
          <cell r="E4136" t="str">
            <v>Chinook salmon</v>
          </cell>
          <cell r="G4136">
            <v>69</v>
          </cell>
          <cell r="AA4136">
            <v>40</v>
          </cell>
        </row>
        <row r="4137">
          <cell r="E4137" t="str">
            <v>Chinook salmon</v>
          </cell>
          <cell r="G4137">
            <v>52</v>
          </cell>
          <cell r="H4137" t="str">
            <v>AD</v>
          </cell>
          <cell r="AA4137">
            <v>40</v>
          </cell>
        </row>
        <row r="4138">
          <cell r="E4138" t="str">
            <v>Chinook salmon</v>
          </cell>
          <cell r="G4138">
            <v>43</v>
          </cell>
          <cell r="H4138" t="str">
            <v>AD</v>
          </cell>
          <cell r="AA4138">
            <v>40</v>
          </cell>
        </row>
        <row r="4139">
          <cell r="E4139" t="str">
            <v>Chinook salmon</v>
          </cell>
          <cell r="G4139">
            <v>58</v>
          </cell>
          <cell r="H4139" t="str">
            <v>AD</v>
          </cell>
          <cell r="AA4139">
            <v>40</v>
          </cell>
        </row>
        <row r="4140">
          <cell r="E4140" t="str">
            <v>Chinook salmon</v>
          </cell>
          <cell r="G4140">
            <v>48</v>
          </cell>
          <cell r="AA4140">
            <v>40</v>
          </cell>
        </row>
        <row r="4141">
          <cell r="E4141" t="str">
            <v>Chinook salmon</v>
          </cell>
          <cell r="G4141">
            <v>57</v>
          </cell>
          <cell r="AA4141">
            <v>40</v>
          </cell>
        </row>
        <row r="4142">
          <cell r="E4142" t="str">
            <v>Chinook salmon</v>
          </cell>
          <cell r="G4142">
            <v>67</v>
          </cell>
          <cell r="AA4142">
            <v>40</v>
          </cell>
        </row>
        <row r="4143">
          <cell r="E4143" t="str">
            <v>Chinook salmon</v>
          </cell>
          <cell r="G4143">
            <v>71</v>
          </cell>
          <cell r="AA4143">
            <v>40</v>
          </cell>
        </row>
        <row r="4144">
          <cell r="E4144" t="str">
            <v>Chinook salmon</v>
          </cell>
          <cell r="G4144">
            <v>69</v>
          </cell>
          <cell r="AA4144">
            <v>40</v>
          </cell>
        </row>
        <row r="4145">
          <cell r="E4145" t="str">
            <v>Chinook salmon</v>
          </cell>
          <cell r="G4145">
            <v>66</v>
          </cell>
          <cell r="AA4145">
            <v>40</v>
          </cell>
        </row>
        <row r="4146">
          <cell r="E4146" t="str">
            <v>Chinook salmon</v>
          </cell>
          <cell r="G4146">
            <v>71</v>
          </cell>
          <cell r="H4146" t="str">
            <v>AD</v>
          </cell>
          <cell r="AA4146">
            <v>40</v>
          </cell>
        </row>
        <row r="4147">
          <cell r="E4147" t="str">
            <v>Chinook salmon</v>
          </cell>
          <cell r="G4147">
            <v>50</v>
          </cell>
          <cell r="AA4147">
            <v>40</v>
          </cell>
        </row>
        <row r="4148">
          <cell r="E4148" t="str">
            <v>Chinook salmon</v>
          </cell>
          <cell r="G4148">
            <v>47</v>
          </cell>
          <cell r="AA4148">
            <v>40</v>
          </cell>
        </row>
        <row r="4149">
          <cell r="E4149" t="str">
            <v>Chinook salmon</v>
          </cell>
          <cell r="G4149">
            <v>46</v>
          </cell>
          <cell r="AA4149">
            <v>40</v>
          </cell>
        </row>
        <row r="4150">
          <cell r="E4150" t="str">
            <v>Chinook salmon</v>
          </cell>
          <cell r="G4150">
            <v>43</v>
          </cell>
          <cell r="AA4150">
            <v>40</v>
          </cell>
        </row>
        <row r="4151">
          <cell r="E4151" t="str">
            <v>Chinook salmon</v>
          </cell>
          <cell r="G4151">
            <v>49</v>
          </cell>
          <cell r="AA4151">
            <v>40</v>
          </cell>
        </row>
        <row r="4152">
          <cell r="E4152" t="str">
            <v>Chinook salmon</v>
          </cell>
          <cell r="G4152">
            <v>43</v>
          </cell>
          <cell r="AA4152">
            <v>40</v>
          </cell>
        </row>
        <row r="4153">
          <cell r="E4153" t="str">
            <v>Chinook salmon</v>
          </cell>
          <cell r="G4153">
            <v>48</v>
          </cell>
          <cell r="AA4153">
            <v>40</v>
          </cell>
        </row>
        <row r="4154">
          <cell r="E4154" t="str">
            <v>Chinook salmon</v>
          </cell>
          <cell r="G4154">
            <v>51</v>
          </cell>
          <cell r="AA4154">
            <v>40</v>
          </cell>
        </row>
        <row r="4155">
          <cell r="E4155" t="str">
            <v>Chinook salmon</v>
          </cell>
          <cell r="G4155">
            <v>54</v>
          </cell>
          <cell r="AA4155">
            <v>40</v>
          </cell>
        </row>
        <row r="4156">
          <cell r="E4156" t="str">
            <v>Chinook salmon</v>
          </cell>
          <cell r="G4156">
            <v>49</v>
          </cell>
          <cell r="AA4156">
            <v>40</v>
          </cell>
        </row>
        <row r="4157">
          <cell r="E4157" t="str">
            <v>Chinook salmon</v>
          </cell>
          <cell r="G4157">
            <v>60</v>
          </cell>
          <cell r="AA4157">
            <v>40</v>
          </cell>
        </row>
        <row r="4158">
          <cell r="E4158" t="str">
            <v>Chinook salmon</v>
          </cell>
          <cell r="G4158">
            <v>44</v>
          </cell>
          <cell r="AA4158">
            <v>40</v>
          </cell>
        </row>
        <row r="4159">
          <cell r="E4159" t="str">
            <v>Chinook salmon</v>
          </cell>
          <cell r="G4159">
            <v>64</v>
          </cell>
          <cell r="AA4159">
            <v>40</v>
          </cell>
        </row>
        <row r="4160">
          <cell r="E4160" t="str">
            <v>Chinook salmon</v>
          </cell>
          <cell r="G4160">
            <v>52</v>
          </cell>
          <cell r="AA4160">
            <v>40</v>
          </cell>
        </row>
        <row r="4161">
          <cell r="E4161" t="str">
            <v>Chinook salmon</v>
          </cell>
          <cell r="G4161">
            <v>74</v>
          </cell>
          <cell r="AA4161">
            <v>40</v>
          </cell>
        </row>
        <row r="4162">
          <cell r="E4162" t="str">
            <v>Chinook salmon</v>
          </cell>
          <cell r="G4162">
            <v>49</v>
          </cell>
          <cell r="H4162" t="str">
            <v>AD</v>
          </cell>
          <cell r="AA4162">
            <v>40</v>
          </cell>
        </row>
        <row r="4163">
          <cell r="E4163" t="str">
            <v>Chinook salmon</v>
          </cell>
          <cell r="G4163">
            <v>63</v>
          </cell>
          <cell r="H4163" t="str">
            <v>AD</v>
          </cell>
          <cell r="AA4163">
            <v>40</v>
          </cell>
        </row>
        <row r="4164">
          <cell r="E4164" t="str">
            <v>steelhead</v>
          </cell>
          <cell r="G4164">
            <v>63</v>
          </cell>
          <cell r="H4164" t="str">
            <v>AD</v>
          </cell>
          <cell r="AA4164">
            <v>40</v>
          </cell>
        </row>
        <row r="4165">
          <cell r="E4165" t="str">
            <v>steelhead</v>
          </cell>
          <cell r="G4165">
            <v>59</v>
          </cell>
          <cell r="H4165" t="str">
            <v>AD</v>
          </cell>
          <cell r="AA4165">
            <v>40</v>
          </cell>
        </row>
        <row r="4166">
          <cell r="E4166" t="str">
            <v>Chinook salmon</v>
          </cell>
          <cell r="G4166">
            <v>63</v>
          </cell>
          <cell r="H4166" t="str">
            <v>AD</v>
          </cell>
          <cell r="AA4166">
            <v>40</v>
          </cell>
        </row>
        <row r="4167">
          <cell r="E4167" t="str">
            <v>Chinook salmon</v>
          </cell>
          <cell r="G4167">
            <v>58</v>
          </cell>
          <cell r="H4167" t="str">
            <v>AD</v>
          </cell>
          <cell r="AA4167">
            <v>40</v>
          </cell>
        </row>
        <row r="4168">
          <cell r="E4168" t="str">
            <v>Chinook salmon</v>
          </cell>
          <cell r="G4168">
            <v>49</v>
          </cell>
          <cell r="H4168" t="str">
            <v>AD</v>
          </cell>
          <cell r="AA4168">
            <v>40</v>
          </cell>
        </row>
        <row r="4169">
          <cell r="E4169" t="str">
            <v>Chinook salmon</v>
          </cell>
          <cell r="G4169">
            <v>49</v>
          </cell>
          <cell r="H4169" t="str">
            <v>AD</v>
          </cell>
          <cell r="AA4169">
            <v>40</v>
          </cell>
        </row>
        <row r="4170">
          <cell r="E4170" t="str">
            <v>Chinook salmon</v>
          </cell>
          <cell r="G4170">
            <v>50</v>
          </cell>
          <cell r="H4170" t="str">
            <v>AD</v>
          </cell>
          <cell r="AA4170">
            <v>40</v>
          </cell>
        </row>
        <row r="4171">
          <cell r="E4171" t="str">
            <v>Chinook salmon</v>
          </cell>
          <cell r="G4171">
            <v>61</v>
          </cell>
          <cell r="H4171" t="str">
            <v>AD</v>
          </cell>
          <cell r="AA4171">
            <v>40</v>
          </cell>
        </row>
        <row r="4172">
          <cell r="E4172" t="str">
            <v>Chinook salmon</v>
          </cell>
          <cell r="G4172">
            <v>76</v>
          </cell>
          <cell r="AA4172">
            <v>40</v>
          </cell>
        </row>
        <row r="4173">
          <cell r="E4173" t="str">
            <v>Chinook salmon</v>
          </cell>
          <cell r="G4173">
            <v>54</v>
          </cell>
          <cell r="AA4173">
            <v>40</v>
          </cell>
        </row>
        <row r="4174">
          <cell r="E4174" t="str">
            <v>Chinook salmon</v>
          </cell>
          <cell r="G4174">
            <v>48</v>
          </cell>
          <cell r="AA4174">
            <v>40</v>
          </cell>
        </row>
        <row r="4175">
          <cell r="E4175" t="str">
            <v>Chinook salmon</v>
          </cell>
          <cell r="G4175">
            <v>46</v>
          </cell>
          <cell r="AA4175">
            <v>40</v>
          </cell>
        </row>
        <row r="4176">
          <cell r="E4176" t="str">
            <v>Chinook salmon</v>
          </cell>
          <cell r="G4176">
            <v>57</v>
          </cell>
          <cell r="AA4176">
            <v>40</v>
          </cell>
        </row>
        <row r="4177">
          <cell r="E4177" t="str">
            <v>Chinook salmon</v>
          </cell>
          <cell r="G4177">
            <v>49</v>
          </cell>
          <cell r="AA4177">
            <v>40</v>
          </cell>
        </row>
        <row r="4178">
          <cell r="E4178" t="str">
            <v>Chinook salmon</v>
          </cell>
          <cell r="G4178">
            <v>51</v>
          </cell>
          <cell r="AA4178">
            <v>40</v>
          </cell>
        </row>
        <row r="4179">
          <cell r="E4179" t="str">
            <v>Chinook salmon</v>
          </cell>
          <cell r="G4179">
            <v>60</v>
          </cell>
          <cell r="AA4179">
            <v>40</v>
          </cell>
        </row>
        <row r="4180">
          <cell r="E4180" t="str">
            <v>Chinook salmon</v>
          </cell>
          <cell r="G4180">
            <v>49</v>
          </cell>
          <cell r="AA4180">
            <v>40</v>
          </cell>
        </row>
        <row r="4181">
          <cell r="E4181" t="str">
            <v>Chinook salmon</v>
          </cell>
          <cell r="G4181">
            <v>51</v>
          </cell>
          <cell r="AA4181">
            <v>40</v>
          </cell>
        </row>
        <row r="4182">
          <cell r="E4182" t="str">
            <v>Chinook salmon</v>
          </cell>
          <cell r="G4182">
            <v>42</v>
          </cell>
          <cell r="AA4182">
            <v>40</v>
          </cell>
        </row>
        <row r="4183">
          <cell r="E4183" t="str">
            <v>Chinook salmon</v>
          </cell>
          <cell r="G4183">
            <v>50</v>
          </cell>
          <cell r="AA4183">
            <v>40</v>
          </cell>
        </row>
        <row r="4184">
          <cell r="E4184" t="str">
            <v>Chinook salmon</v>
          </cell>
          <cell r="G4184">
            <v>63</v>
          </cell>
          <cell r="AA4184">
            <v>40</v>
          </cell>
        </row>
        <row r="4185">
          <cell r="E4185" t="str">
            <v>Chinook salmon</v>
          </cell>
          <cell r="G4185">
            <v>50</v>
          </cell>
          <cell r="AA4185">
            <v>40</v>
          </cell>
        </row>
        <row r="4186">
          <cell r="E4186" t="str">
            <v>Chinook salmon</v>
          </cell>
          <cell r="G4186">
            <v>63</v>
          </cell>
          <cell r="AA4186">
            <v>40</v>
          </cell>
        </row>
        <row r="4187">
          <cell r="E4187" t="str">
            <v>Chinook salmon</v>
          </cell>
          <cell r="G4187">
            <v>48</v>
          </cell>
          <cell r="AA4187">
            <v>40</v>
          </cell>
        </row>
        <row r="4188">
          <cell r="E4188" t="str">
            <v>Chinook salmon</v>
          </cell>
          <cell r="G4188">
            <v>49</v>
          </cell>
          <cell r="AA4188">
            <v>40</v>
          </cell>
        </row>
        <row r="4189">
          <cell r="E4189" t="str">
            <v>Chinook salmon</v>
          </cell>
          <cell r="G4189">
            <v>43</v>
          </cell>
          <cell r="AA4189">
            <v>40</v>
          </cell>
        </row>
        <row r="4190">
          <cell r="E4190" t="str">
            <v>Chinook salmon</v>
          </cell>
          <cell r="G4190">
            <v>69</v>
          </cell>
          <cell r="AA4190">
            <v>40</v>
          </cell>
        </row>
        <row r="4191">
          <cell r="E4191" t="str">
            <v>Chinook salmon</v>
          </cell>
          <cell r="G4191">
            <v>52</v>
          </cell>
          <cell r="AA4191">
            <v>40</v>
          </cell>
        </row>
        <row r="4192">
          <cell r="E4192" t="str">
            <v>Chinook salmon</v>
          </cell>
          <cell r="G4192">
            <v>68</v>
          </cell>
          <cell r="AA4192">
            <v>40</v>
          </cell>
        </row>
        <row r="4193">
          <cell r="E4193" t="str">
            <v>Chinook salmon</v>
          </cell>
          <cell r="G4193">
            <v>63</v>
          </cell>
          <cell r="AA4193">
            <v>40</v>
          </cell>
        </row>
        <row r="4194">
          <cell r="E4194" t="str">
            <v>Chinook salmon</v>
          </cell>
          <cell r="G4194">
            <v>52</v>
          </cell>
          <cell r="AA4194">
            <v>40</v>
          </cell>
        </row>
        <row r="4195">
          <cell r="E4195" t="str">
            <v>Chinook salmon</v>
          </cell>
          <cell r="G4195">
            <v>69</v>
          </cell>
          <cell r="AA4195">
            <v>40</v>
          </cell>
        </row>
        <row r="4196">
          <cell r="E4196" t="str">
            <v>Chinook salmon</v>
          </cell>
          <cell r="G4196">
            <v>64</v>
          </cell>
          <cell r="AA4196">
            <v>40</v>
          </cell>
        </row>
        <row r="4197">
          <cell r="E4197" t="str">
            <v>Chinook salmon</v>
          </cell>
          <cell r="G4197">
            <v>66</v>
          </cell>
          <cell r="AA4197">
            <v>40</v>
          </cell>
        </row>
        <row r="4198">
          <cell r="E4198" t="str">
            <v>Chinook salmon</v>
          </cell>
          <cell r="G4198">
            <v>64</v>
          </cell>
          <cell r="AA4198">
            <v>40</v>
          </cell>
        </row>
        <row r="4199">
          <cell r="E4199" t="str">
            <v>Chinook salmon</v>
          </cell>
          <cell r="G4199">
            <v>63</v>
          </cell>
          <cell r="AA4199">
            <v>40</v>
          </cell>
        </row>
        <row r="4200">
          <cell r="E4200" t="str">
            <v>Chinook salmon</v>
          </cell>
          <cell r="G4200">
            <v>54</v>
          </cell>
          <cell r="AA4200">
            <v>40</v>
          </cell>
        </row>
        <row r="4201">
          <cell r="E4201" t="str">
            <v>Chinook salmon</v>
          </cell>
          <cell r="G4201">
            <v>55</v>
          </cell>
          <cell r="AA4201">
            <v>40</v>
          </cell>
        </row>
        <row r="4202">
          <cell r="E4202" t="str">
            <v>Chinook salmon</v>
          </cell>
          <cell r="G4202">
            <v>44</v>
          </cell>
          <cell r="AA4202">
            <v>40</v>
          </cell>
        </row>
        <row r="4203">
          <cell r="E4203" t="str">
            <v>Chinook salmon</v>
          </cell>
          <cell r="G4203">
            <v>43</v>
          </cell>
          <cell r="AA4203">
            <v>40</v>
          </cell>
        </row>
        <row r="4204">
          <cell r="E4204" t="str">
            <v>Chinook salmon</v>
          </cell>
          <cell r="G4204">
            <v>72</v>
          </cell>
          <cell r="AA4204">
            <v>40</v>
          </cell>
        </row>
        <row r="4205">
          <cell r="E4205" t="str">
            <v>Chinook salmon</v>
          </cell>
          <cell r="G4205">
            <v>71</v>
          </cell>
          <cell r="AA4205">
            <v>40</v>
          </cell>
        </row>
        <row r="4206">
          <cell r="E4206" t="str">
            <v>Chinook salmon</v>
          </cell>
          <cell r="G4206">
            <v>63</v>
          </cell>
          <cell r="AA4206">
            <v>40</v>
          </cell>
        </row>
        <row r="4207">
          <cell r="E4207" t="str">
            <v>Chinook salmon</v>
          </cell>
          <cell r="G4207">
            <v>46</v>
          </cell>
          <cell r="AA4207">
            <v>40</v>
          </cell>
        </row>
        <row r="4208">
          <cell r="E4208" t="str">
            <v>Chinook salmon</v>
          </cell>
          <cell r="G4208">
            <v>48</v>
          </cell>
          <cell r="AA4208">
            <v>40</v>
          </cell>
        </row>
        <row r="4209">
          <cell r="E4209" t="str">
            <v>Chinook salmon</v>
          </cell>
          <cell r="G4209">
            <v>49</v>
          </cell>
          <cell r="AA4209">
            <v>40</v>
          </cell>
        </row>
        <row r="4210">
          <cell r="E4210" t="str">
            <v>Chinook salmon</v>
          </cell>
          <cell r="G4210">
            <v>52</v>
          </cell>
          <cell r="AA4210">
            <v>40</v>
          </cell>
        </row>
        <row r="4211">
          <cell r="E4211" t="str">
            <v>Chinook salmon</v>
          </cell>
          <cell r="G4211">
            <v>62</v>
          </cell>
          <cell r="H4211" t="str">
            <v>AD</v>
          </cell>
          <cell r="AA4211">
            <v>40</v>
          </cell>
        </row>
        <row r="4212">
          <cell r="E4212" t="str">
            <v>Chinook salmon</v>
          </cell>
          <cell r="G4212">
            <v>59</v>
          </cell>
          <cell r="H4212" t="str">
            <v>AD</v>
          </cell>
          <cell r="AA4212">
            <v>40</v>
          </cell>
        </row>
        <row r="4213">
          <cell r="E4213" t="str">
            <v>Chinook salmon</v>
          </cell>
          <cell r="G4213">
            <v>49</v>
          </cell>
          <cell r="AA4213">
            <v>40</v>
          </cell>
        </row>
        <row r="4214">
          <cell r="E4214" t="str">
            <v>Chinook salmon</v>
          </cell>
          <cell r="G4214">
            <v>64</v>
          </cell>
          <cell r="AA4214">
            <v>40</v>
          </cell>
        </row>
        <row r="4215">
          <cell r="E4215" t="str">
            <v>Chinook salmon</v>
          </cell>
          <cell r="G4215">
            <v>40</v>
          </cell>
          <cell r="AA4215">
            <v>40</v>
          </cell>
        </row>
        <row r="4216">
          <cell r="E4216" t="str">
            <v>Chinook salmon</v>
          </cell>
          <cell r="G4216">
            <v>65</v>
          </cell>
          <cell r="AA4216">
            <v>40</v>
          </cell>
        </row>
        <row r="4217">
          <cell r="E4217" t="str">
            <v>Chinook salmon</v>
          </cell>
          <cell r="G4217">
            <v>51</v>
          </cell>
          <cell r="AA4217">
            <v>40</v>
          </cell>
        </row>
        <row r="4218">
          <cell r="E4218" t="str">
            <v>Chinook salmon</v>
          </cell>
          <cell r="G4218">
            <v>47</v>
          </cell>
          <cell r="AA4218">
            <v>40</v>
          </cell>
        </row>
        <row r="4219">
          <cell r="E4219" t="str">
            <v>Chinook salmon</v>
          </cell>
          <cell r="G4219">
            <v>54</v>
          </cell>
          <cell r="AA4219">
            <v>40</v>
          </cell>
        </row>
        <row r="4220">
          <cell r="E4220" t="str">
            <v>Chinook salmon</v>
          </cell>
          <cell r="G4220">
            <v>53</v>
          </cell>
          <cell r="AA4220">
            <v>40</v>
          </cell>
        </row>
        <row r="4221">
          <cell r="E4221" t="str">
            <v>Chinook salmon</v>
          </cell>
          <cell r="G4221">
            <v>49</v>
          </cell>
          <cell r="AA4221">
            <v>40</v>
          </cell>
        </row>
        <row r="4222">
          <cell r="E4222" t="str">
            <v>Chinook salmon</v>
          </cell>
          <cell r="G4222">
            <v>53</v>
          </cell>
          <cell r="AA4222">
            <v>40</v>
          </cell>
        </row>
        <row r="4223">
          <cell r="E4223" t="str">
            <v>Chinook salmon</v>
          </cell>
          <cell r="G4223">
            <v>60</v>
          </cell>
          <cell r="AA4223">
            <v>40</v>
          </cell>
        </row>
        <row r="4224">
          <cell r="E4224" t="str">
            <v>Chinook salmon</v>
          </cell>
          <cell r="G4224">
            <v>59</v>
          </cell>
          <cell r="AA4224">
            <v>40</v>
          </cell>
        </row>
        <row r="4225">
          <cell r="E4225" t="str">
            <v>Chinook salmon</v>
          </cell>
          <cell r="G4225">
            <v>47</v>
          </cell>
          <cell r="AA4225">
            <v>40</v>
          </cell>
        </row>
        <row r="4226">
          <cell r="E4226" t="str">
            <v>Chinook salmon</v>
          </cell>
          <cell r="G4226">
            <v>55</v>
          </cell>
          <cell r="AA4226">
            <v>40</v>
          </cell>
        </row>
        <row r="4227">
          <cell r="E4227" t="str">
            <v>Chinook salmon</v>
          </cell>
          <cell r="G4227">
            <v>42</v>
          </cell>
          <cell r="AA4227">
            <v>40</v>
          </cell>
        </row>
        <row r="4228">
          <cell r="E4228" t="str">
            <v>Chinook salmon</v>
          </cell>
          <cell r="G4228">
            <v>50</v>
          </cell>
          <cell r="AA4228">
            <v>40</v>
          </cell>
        </row>
        <row r="4229">
          <cell r="E4229" t="str">
            <v>Chinook salmon</v>
          </cell>
          <cell r="G4229">
            <v>57</v>
          </cell>
          <cell r="H4229" t="str">
            <v>AD</v>
          </cell>
          <cell r="AA4229">
            <v>40</v>
          </cell>
        </row>
        <row r="4230">
          <cell r="E4230" t="str">
            <v>Chinook salmon</v>
          </cell>
          <cell r="G4230">
            <v>73</v>
          </cell>
          <cell r="AA4230">
            <v>40</v>
          </cell>
        </row>
        <row r="4231">
          <cell r="E4231" t="str">
            <v>Chinook salmon</v>
          </cell>
          <cell r="G4231">
            <v>60</v>
          </cell>
          <cell r="AA4231">
            <v>40</v>
          </cell>
        </row>
        <row r="4232">
          <cell r="E4232" t="str">
            <v>Chinook salmon</v>
          </cell>
          <cell r="G4232">
            <v>49</v>
          </cell>
          <cell r="AA4232">
            <v>40</v>
          </cell>
        </row>
        <row r="4233">
          <cell r="E4233" t="str">
            <v>Chinook salmon</v>
          </cell>
          <cell r="G4233">
            <v>63</v>
          </cell>
          <cell r="AA4233">
            <v>40</v>
          </cell>
        </row>
        <row r="4234">
          <cell r="E4234" t="str">
            <v>Chinook salmon</v>
          </cell>
          <cell r="G4234">
            <v>63</v>
          </cell>
          <cell r="AA4234">
            <v>40</v>
          </cell>
        </row>
        <row r="4235">
          <cell r="E4235" t="str">
            <v>Chinook salmon</v>
          </cell>
          <cell r="G4235">
            <v>66</v>
          </cell>
          <cell r="H4235" t="str">
            <v>AD</v>
          </cell>
          <cell r="AA4235">
            <v>40</v>
          </cell>
        </row>
        <row r="4236">
          <cell r="E4236" t="str">
            <v>Chinook salmon</v>
          </cell>
          <cell r="G4236">
            <v>75</v>
          </cell>
          <cell r="AA4236">
            <v>40</v>
          </cell>
        </row>
        <row r="4237">
          <cell r="E4237" t="str">
            <v>Chinook salmon</v>
          </cell>
          <cell r="G4237">
            <v>72</v>
          </cell>
          <cell r="AA4237">
            <v>40</v>
          </cell>
        </row>
        <row r="4238">
          <cell r="E4238" t="str">
            <v>Chinook salmon</v>
          </cell>
          <cell r="G4238">
            <v>60</v>
          </cell>
          <cell r="AA4238">
            <v>40</v>
          </cell>
        </row>
        <row r="4239">
          <cell r="E4239" t="str">
            <v>Chinook salmon</v>
          </cell>
          <cell r="G4239">
            <v>50</v>
          </cell>
          <cell r="AA4239">
            <v>40</v>
          </cell>
        </row>
        <row r="4240">
          <cell r="E4240" t="str">
            <v>Chinook salmon</v>
          </cell>
          <cell r="G4240">
            <v>76</v>
          </cell>
          <cell r="AA4240">
            <v>40</v>
          </cell>
        </row>
        <row r="4241">
          <cell r="E4241" t="str">
            <v>Chinook salmon</v>
          </cell>
          <cell r="G4241">
            <v>54</v>
          </cell>
          <cell r="H4241" t="str">
            <v>AD</v>
          </cell>
          <cell r="AA4241">
            <v>40</v>
          </cell>
        </row>
        <row r="4242">
          <cell r="E4242" t="str">
            <v>Chinook salmon</v>
          </cell>
          <cell r="G4242">
            <v>62</v>
          </cell>
          <cell r="H4242" t="str">
            <v>AD</v>
          </cell>
          <cell r="AA4242">
            <v>40</v>
          </cell>
        </row>
        <row r="4243">
          <cell r="E4243" t="str">
            <v>Chinook salmon</v>
          </cell>
          <cell r="G4243">
            <v>60</v>
          </cell>
          <cell r="H4243" t="str">
            <v>AD</v>
          </cell>
          <cell r="AA4243">
            <v>40</v>
          </cell>
        </row>
        <row r="4244">
          <cell r="E4244" t="str">
            <v>Chinook salmon</v>
          </cell>
          <cell r="G4244">
            <v>55</v>
          </cell>
          <cell r="H4244" t="str">
            <v>AD</v>
          </cell>
          <cell r="AA4244">
            <v>40</v>
          </cell>
        </row>
        <row r="4245">
          <cell r="E4245" t="str">
            <v>Chinook salmon</v>
          </cell>
          <cell r="G4245">
            <v>62</v>
          </cell>
          <cell r="H4245" t="str">
            <v>AD</v>
          </cell>
          <cell r="AA4245">
            <v>40</v>
          </cell>
        </row>
        <row r="4246">
          <cell r="E4246" t="str">
            <v>Chinook salmon</v>
          </cell>
          <cell r="G4246">
            <v>52</v>
          </cell>
          <cell r="H4246" t="str">
            <v>AD</v>
          </cell>
          <cell r="AA4246">
            <v>40</v>
          </cell>
        </row>
        <row r="4247">
          <cell r="E4247" t="str">
            <v>Chinook salmon</v>
          </cell>
          <cell r="G4247">
            <v>50</v>
          </cell>
          <cell r="H4247" t="str">
            <v>AD</v>
          </cell>
          <cell r="AA4247">
            <v>40</v>
          </cell>
        </row>
        <row r="4248">
          <cell r="E4248" t="str">
            <v>Chinook salmon</v>
          </cell>
          <cell r="G4248">
            <v>65</v>
          </cell>
          <cell r="H4248" t="str">
            <v>AD</v>
          </cell>
          <cell r="AA4248">
            <v>40</v>
          </cell>
        </row>
        <row r="4249">
          <cell r="E4249" t="str">
            <v>Chinook salmon</v>
          </cell>
          <cell r="G4249">
            <v>62</v>
          </cell>
          <cell r="H4249" t="str">
            <v>AD</v>
          </cell>
          <cell r="AA4249">
            <v>40</v>
          </cell>
        </row>
        <row r="4250">
          <cell r="E4250" t="str">
            <v>Chinook salmon</v>
          </cell>
          <cell r="G4250">
            <v>41</v>
          </cell>
          <cell r="H4250" t="str">
            <v>AD</v>
          </cell>
          <cell r="AA4250">
            <v>40</v>
          </cell>
        </row>
        <row r="4251">
          <cell r="E4251" t="str">
            <v>Chinook salmon</v>
          </cell>
          <cell r="G4251">
            <v>51</v>
          </cell>
          <cell r="H4251" t="str">
            <v>AD</v>
          </cell>
          <cell r="AA4251">
            <v>40</v>
          </cell>
        </row>
        <row r="4252">
          <cell r="E4252" t="str">
            <v>Chinook salmon</v>
          </cell>
          <cell r="G4252">
            <v>45</v>
          </cell>
          <cell r="H4252" t="str">
            <v>AD</v>
          </cell>
          <cell r="AA4252">
            <v>40</v>
          </cell>
        </row>
        <row r="4253">
          <cell r="E4253" t="str">
            <v>Chinook salmon</v>
          </cell>
          <cell r="G4253">
            <v>62</v>
          </cell>
          <cell r="H4253" t="str">
            <v>AD</v>
          </cell>
          <cell r="AA4253">
            <v>40</v>
          </cell>
        </row>
        <row r="4254">
          <cell r="E4254" t="str">
            <v>Chinook salmon</v>
          </cell>
          <cell r="G4254">
            <v>69</v>
          </cell>
          <cell r="AA4254">
            <v>40</v>
          </cell>
        </row>
        <row r="4255">
          <cell r="E4255" t="str">
            <v>Chinook salmon</v>
          </cell>
          <cell r="G4255">
            <v>56</v>
          </cell>
          <cell r="AA4255">
            <v>40</v>
          </cell>
        </row>
        <row r="4256">
          <cell r="E4256" t="str">
            <v>Chinook salmon</v>
          </cell>
          <cell r="G4256">
            <v>67</v>
          </cell>
          <cell r="AA4256">
            <v>40</v>
          </cell>
        </row>
        <row r="4257">
          <cell r="E4257" t="str">
            <v>Chinook salmon</v>
          </cell>
          <cell r="G4257">
            <v>73</v>
          </cell>
          <cell r="AA4257">
            <v>40</v>
          </cell>
        </row>
        <row r="4258">
          <cell r="E4258" t="str">
            <v>Chinook salmon</v>
          </cell>
          <cell r="G4258">
            <v>63</v>
          </cell>
          <cell r="AA4258">
            <v>40</v>
          </cell>
        </row>
        <row r="4259">
          <cell r="E4259" t="str">
            <v>Chinook salmon</v>
          </cell>
          <cell r="G4259">
            <v>59</v>
          </cell>
          <cell r="AA4259">
            <v>40</v>
          </cell>
        </row>
        <row r="4260">
          <cell r="E4260" t="str">
            <v>Chinook salmon</v>
          </cell>
          <cell r="G4260">
            <v>64</v>
          </cell>
          <cell r="AA4260">
            <v>40</v>
          </cell>
        </row>
        <row r="4261">
          <cell r="E4261" t="str">
            <v>Chinook salmon</v>
          </cell>
          <cell r="G4261">
            <v>61</v>
          </cell>
          <cell r="H4261" t="str">
            <v>AD</v>
          </cell>
          <cell r="AA4261">
            <v>40</v>
          </cell>
        </row>
        <row r="4262">
          <cell r="E4262" t="str">
            <v>Chinook salmon</v>
          </cell>
          <cell r="G4262">
            <v>68</v>
          </cell>
          <cell r="AA4262">
            <v>40</v>
          </cell>
        </row>
        <row r="4263">
          <cell r="E4263" t="str">
            <v>Chinook salmon</v>
          </cell>
          <cell r="G4263">
            <v>78</v>
          </cell>
          <cell r="AA4263">
            <v>40</v>
          </cell>
        </row>
        <row r="4264">
          <cell r="E4264" t="str">
            <v>Chinook salmon</v>
          </cell>
          <cell r="G4264">
            <v>68</v>
          </cell>
          <cell r="AA4264">
            <v>40</v>
          </cell>
        </row>
        <row r="4265">
          <cell r="E4265" t="str">
            <v>Chinook salmon</v>
          </cell>
          <cell r="G4265">
            <v>66</v>
          </cell>
          <cell r="H4265" t="str">
            <v>AD</v>
          </cell>
          <cell r="AA4265">
            <v>40</v>
          </cell>
        </row>
        <row r="4266">
          <cell r="E4266" t="str">
            <v>Chinook salmon</v>
          </cell>
          <cell r="G4266">
            <v>53</v>
          </cell>
          <cell r="AA4266">
            <v>40</v>
          </cell>
        </row>
        <row r="4267">
          <cell r="E4267" t="str">
            <v>Chinook salmon</v>
          </cell>
          <cell r="G4267">
            <v>65</v>
          </cell>
          <cell r="AA4267">
            <v>40</v>
          </cell>
        </row>
        <row r="4268">
          <cell r="E4268" t="str">
            <v>Chinook salmon</v>
          </cell>
          <cell r="G4268">
            <v>67</v>
          </cell>
          <cell r="AA4268">
            <v>40</v>
          </cell>
        </row>
        <row r="4269">
          <cell r="E4269" t="str">
            <v>Chinook salmon</v>
          </cell>
          <cell r="G4269">
            <v>77</v>
          </cell>
          <cell r="AA4269">
            <v>40</v>
          </cell>
        </row>
        <row r="4270">
          <cell r="E4270" t="str">
            <v>Chinook salmon</v>
          </cell>
          <cell r="G4270">
            <v>67</v>
          </cell>
          <cell r="AA4270">
            <v>40</v>
          </cell>
        </row>
        <row r="4271">
          <cell r="E4271" t="str">
            <v>Chinook salmon</v>
          </cell>
          <cell r="G4271">
            <v>68</v>
          </cell>
          <cell r="AA4271">
            <v>40</v>
          </cell>
        </row>
        <row r="4272">
          <cell r="E4272" t="str">
            <v>Chinook salmon</v>
          </cell>
          <cell r="G4272">
            <v>47</v>
          </cell>
          <cell r="AA4272">
            <v>40</v>
          </cell>
        </row>
        <row r="4273">
          <cell r="E4273" t="str">
            <v>Chinook salmon</v>
          </cell>
          <cell r="G4273">
            <v>72</v>
          </cell>
          <cell r="AA4273">
            <v>40</v>
          </cell>
        </row>
        <row r="4274">
          <cell r="E4274" t="str">
            <v>Chinook salmon</v>
          </cell>
          <cell r="G4274">
            <v>68</v>
          </cell>
          <cell r="AA4274">
            <v>40</v>
          </cell>
        </row>
        <row r="4275">
          <cell r="E4275" t="str">
            <v>Chinook salmon</v>
          </cell>
          <cell r="G4275">
            <v>56</v>
          </cell>
          <cell r="AA4275">
            <v>40</v>
          </cell>
        </row>
        <row r="4276">
          <cell r="E4276" t="str">
            <v>Chinook salmon</v>
          </cell>
          <cell r="G4276">
            <v>70</v>
          </cell>
          <cell r="AA4276">
            <v>40</v>
          </cell>
        </row>
        <row r="4277">
          <cell r="E4277" t="str">
            <v>Chinook salmon</v>
          </cell>
          <cell r="G4277">
            <v>72</v>
          </cell>
          <cell r="AA4277">
            <v>40</v>
          </cell>
        </row>
        <row r="4278">
          <cell r="E4278" t="str">
            <v>Chinook salmon</v>
          </cell>
          <cell r="G4278">
            <v>64</v>
          </cell>
          <cell r="AA4278">
            <v>40</v>
          </cell>
        </row>
        <row r="4279">
          <cell r="E4279" t="str">
            <v>Chinook salmon</v>
          </cell>
          <cell r="G4279">
            <v>63</v>
          </cell>
          <cell r="AA4279">
            <v>40</v>
          </cell>
        </row>
        <row r="4280">
          <cell r="E4280" t="str">
            <v>Chinook salmon</v>
          </cell>
          <cell r="G4280">
            <v>68</v>
          </cell>
          <cell r="AA4280">
            <v>40</v>
          </cell>
        </row>
        <row r="4281">
          <cell r="E4281" t="str">
            <v>Chinook salmon</v>
          </cell>
          <cell r="G4281">
            <v>67</v>
          </cell>
          <cell r="AA4281">
            <v>40</v>
          </cell>
        </row>
        <row r="4282">
          <cell r="E4282" t="str">
            <v>Chinook salmon</v>
          </cell>
          <cell r="G4282">
            <v>63</v>
          </cell>
          <cell r="AA4282">
            <v>40</v>
          </cell>
        </row>
        <row r="4283">
          <cell r="E4283" t="str">
            <v>Chinook salmon</v>
          </cell>
          <cell r="G4283">
            <v>68</v>
          </cell>
          <cell r="AA4283">
            <v>40</v>
          </cell>
        </row>
        <row r="4284">
          <cell r="E4284" t="str">
            <v>Chinook salmon</v>
          </cell>
          <cell r="G4284">
            <v>73</v>
          </cell>
          <cell r="AA4284">
            <v>40</v>
          </cell>
        </row>
        <row r="4285">
          <cell r="E4285" t="str">
            <v>Chinook salmon</v>
          </cell>
          <cell r="G4285">
            <v>54</v>
          </cell>
          <cell r="AA4285">
            <v>40</v>
          </cell>
        </row>
        <row r="4286">
          <cell r="E4286" t="str">
            <v>Chinook salmon</v>
          </cell>
          <cell r="G4286">
            <v>51</v>
          </cell>
          <cell r="AA4286">
            <v>40</v>
          </cell>
        </row>
        <row r="4287">
          <cell r="E4287" t="str">
            <v>Chinook salmon</v>
          </cell>
          <cell r="G4287">
            <v>68</v>
          </cell>
          <cell r="AA4287">
            <v>40</v>
          </cell>
        </row>
        <row r="4288">
          <cell r="E4288" t="str">
            <v>Chinook salmon</v>
          </cell>
          <cell r="G4288">
            <v>66</v>
          </cell>
          <cell r="AA4288">
            <v>40</v>
          </cell>
        </row>
        <row r="4289">
          <cell r="E4289" t="str">
            <v>Chinook salmon</v>
          </cell>
          <cell r="G4289">
            <v>59</v>
          </cell>
          <cell r="AA4289">
            <v>40</v>
          </cell>
        </row>
        <row r="4290">
          <cell r="E4290" t="str">
            <v>Chinook salmon</v>
          </cell>
          <cell r="G4290">
            <v>62</v>
          </cell>
          <cell r="AA4290">
            <v>40</v>
          </cell>
        </row>
        <row r="4291">
          <cell r="E4291" t="str">
            <v>Chinook salmon</v>
          </cell>
          <cell r="G4291">
            <v>70</v>
          </cell>
          <cell r="H4291" t="str">
            <v>AD</v>
          </cell>
          <cell r="AA4291">
            <v>40</v>
          </cell>
        </row>
        <row r="4292">
          <cell r="E4292" t="str">
            <v>Chinook salmon</v>
          </cell>
          <cell r="G4292">
            <v>50</v>
          </cell>
          <cell r="H4292" t="str">
            <v>AD</v>
          </cell>
          <cell r="AA4292">
            <v>40</v>
          </cell>
        </row>
        <row r="4293">
          <cell r="E4293" t="str">
            <v>Chinook salmon</v>
          </cell>
          <cell r="G4293">
            <v>65</v>
          </cell>
          <cell r="H4293" t="str">
            <v>AD</v>
          </cell>
          <cell r="AA4293">
            <v>40</v>
          </cell>
        </row>
        <row r="4294">
          <cell r="E4294" t="str">
            <v>Chinook salmon</v>
          </cell>
          <cell r="G4294">
            <v>68</v>
          </cell>
          <cell r="H4294" t="str">
            <v>AD</v>
          </cell>
          <cell r="AA4294">
            <v>40</v>
          </cell>
        </row>
        <row r="4295">
          <cell r="E4295" t="str">
            <v>Chinook salmon</v>
          </cell>
          <cell r="G4295">
            <v>62</v>
          </cell>
          <cell r="H4295" t="str">
            <v>AD</v>
          </cell>
          <cell r="AA4295">
            <v>40</v>
          </cell>
        </row>
        <row r="4296">
          <cell r="E4296" t="str">
            <v>Chinook salmon</v>
          </cell>
          <cell r="G4296">
            <v>63</v>
          </cell>
          <cell r="H4296" t="str">
            <v>AD</v>
          </cell>
          <cell r="AA4296">
            <v>40</v>
          </cell>
        </row>
        <row r="4297">
          <cell r="E4297" t="str">
            <v>Chinook salmon</v>
          </cell>
          <cell r="G4297">
            <v>52</v>
          </cell>
          <cell r="H4297" t="str">
            <v>AD</v>
          </cell>
          <cell r="AA4297">
            <v>40</v>
          </cell>
        </row>
        <row r="4298">
          <cell r="E4298" t="str">
            <v>Chinook salmon</v>
          </cell>
          <cell r="G4298">
            <v>71</v>
          </cell>
          <cell r="H4298" t="str">
            <v>AD</v>
          </cell>
          <cell r="AA4298">
            <v>40</v>
          </cell>
        </row>
        <row r="4299">
          <cell r="E4299" t="str">
            <v>Chinook salmon</v>
          </cell>
          <cell r="G4299">
            <v>74</v>
          </cell>
          <cell r="H4299" t="str">
            <v>AD</v>
          </cell>
          <cell r="AA4299">
            <v>40</v>
          </cell>
        </row>
        <row r="4300">
          <cell r="E4300" t="str">
            <v>Chinook salmon</v>
          </cell>
          <cell r="G4300">
            <v>65</v>
          </cell>
          <cell r="H4300" t="str">
            <v>AD</v>
          </cell>
          <cell r="AA4300">
            <v>40</v>
          </cell>
        </row>
        <row r="4301">
          <cell r="E4301" t="str">
            <v>Chinook salmon</v>
          </cell>
          <cell r="G4301">
            <v>63</v>
          </cell>
          <cell r="AA4301">
            <v>40</v>
          </cell>
        </row>
        <row r="4302">
          <cell r="E4302" t="str">
            <v>Chinook salmon</v>
          </cell>
          <cell r="G4302">
            <v>68</v>
          </cell>
          <cell r="AA4302">
            <v>40</v>
          </cell>
        </row>
        <row r="4303">
          <cell r="E4303" t="str">
            <v>Chinook salmon</v>
          </cell>
          <cell r="G4303">
            <v>59</v>
          </cell>
          <cell r="AA4303">
            <v>40</v>
          </cell>
        </row>
        <row r="4304">
          <cell r="E4304" t="str">
            <v>Chinook salmon</v>
          </cell>
          <cell r="G4304">
            <v>47</v>
          </cell>
          <cell r="AA4304">
            <v>40</v>
          </cell>
        </row>
        <row r="4305">
          <cell r="E4305" t="str">
            <v>Chinook salmon</v>
          </cell>
          <cell r="G4305">
            <v>64</v>
          </cell>
          <cell r="AA4305">
            <v>40</v>
          </cell>
        </row>
        <row r="4306">
          <cell r="E4306" t="str">
            <v>Chinook salmon</v>
          </cell>
          <cell r="G4306">
            <v>65</v>
          </cell>
          <cell r="AA4306">
            <v>40</v>
          </cell>
        </row>
        <row r="4307">
          <cell r="E4307" t="str">
            <v>Chinook salmon</v>
          </cell>
          <cell r="G4307">
            <v>65</v>
          </cell>
          <cell r="AA4307">
            <v>40</v>
          </cell>
        </row>
        <row r="4308">
          <cell r="E4308" t="str">
            <v>Chinook salmon</v>
          </cell>
          <cell r="G4308">
            <v>54</v>
          </cell>
          <cell r="AA4308">
            <v>40</v>
          </cell>
        </row>
        <row r="4309">
          <cell r="E4309" t="str">
            <v>Chinook salmon</v>
          </cell>
          <cell r="G4309">
            <v>63</v>
          </cell>
          <cell r="AA4309">
            <v>40</v>
          </cell>
        </row>
        <row r="4310">
          <cell r="E4310" t="str">
            <v>Chinook salmon</v>
          </cell>
          <cell r="G4310">
            <v>65</v>
          </cell>
          <cell r="AA4310">
            <v>40</v>
          </cell>
        </row>
        <row r="4311">
          <cell r="E4311" t="str">
            <v>Chinook salmon</v>
          </cell>
          <cell r="G4311">
            <v>68</v>
          </cell>
          <cell r="AA4311">
            <v>40</v>
          </cell>
        </row>
        <row r="4312">
          <cell r="E4312" t="str">
            <v>Chinook salmon</v>
          </cell>
          <cell r="G4312">
            <v>61</v>
          </cell>
          <cell r="H4312" t="str">
            <v>AD</v>
          </cell>
          <cell r="AA4312">
            <v>40</v>
          </cell>
        </row>
        <row r="4313">
          <cell r="E4313" t="str">
            <v>Chinook salmon</v>
          </cell>
          <cell r="G4313">
            <v>62</v>
          </cell>
          <cell r="AA4313">
            <v>40</v>
          </cell>
        </row>
        <row r="4314">
          <cell r="E4314" t="str">
            <v>Chinook salmon</v>
          </cell>
          <cell r="G4314">
            <v>68</v>
          </cell>
          <cell r="AA4314">
            <v>40</v>
          </cell>
        </row>
        <row r="4315">
          <cell r="E4315" t="str">
            <v>Chinook salmon</v>
          </cell>
          <cell r="G4315">
            <v>59</v>
          </cell>
          <cell r="AA4315">
            <v>40</v>
          </cell>
        </row>
        <row r="4316">
          <cell r="E4316" t="str">
            <v>Chinook salmon</v>
          </cell>
          <cell r="G4316">
            <v>59</v>
          </cell>
          <cell r="AA4316">
            <v>40</v>
          </cell>
        </row>
        <row r="4317">
          <cell r="E4317" t="str">
            <v>Chinook salmon</v>
          </cell>
          <cell r="G4317">
            <v>61</v>
          </cell>
          <cell r="AA4317">
            <v>40</v>
          </cell>
        </row>
        <row r="4318">
          <cell r="E4318" t="str">
            <v>Chinook salmon</v>
          </cell>
          <cell r="G4318">
            <v>64</v>
          </cell>
          <cell r="AA4318">
            <v>40</v>
          </cell>
        </row>
        <row r="4319">
          <cell r="E4319" t="str">
            <v>Chinook salmon</v>
          </cell>
          <cell r="G4319">
            <v>68</v>
          </cell>
          <cell r="AA4319">
            <v>40</v>
          </cell>
        </row>
        <row r="4320">
          <cell r="E4320" t="str">
            <v>Chinook salmon</v>
          </cell>
          <cell r="G4320">
            <v>57</v>
          </cell>
          <cell r="AA4320">
            <v>40</v>
          </cell>
        </row>
        <row r="4321">
          <cell r="E4321" t="str">
            <v>Chinook salmon</v>
          </cell>
          <cell r="G4321">
            <v>68</v>
          </cell>
          <cell r="AA4321">
            <v>40</v>
          </cell>
        </row>
        <row r="4322">
          <cell r="E4322" t="str">
            <v>Chinook salmon</v>
          </cell>
          <cell r="G4322">
            <v>48</v>
          </cell>
          <cell r="H4322" t="str">
            <v>AD</v>
          </cell>
          <cell r="AA4322">
            <v>40</v>
          </cell>
        </row>
        <row r="4323">
          <cell r="E4323" t="str">
            <v>Chinook salmon</v>
          </cell>
          <cell r="G4323">
            <v>68</v>
          </cell>
          <cell r="AA4323">
            <v>40</v>
          </cell>
        </row>
        <row r="4324">
          <cell r="E4324" t="str">
            <v>Chinook salmon</v>
          </cell>
          <cell r="G4324">
            <v>64</v>
          </cell>
          <cell r="H4324" t="str">
            <v>AD</v>
          </cell>
          <cell r="AA4324">
            <v>40</v>
          </cell>
        </row>
        <row r="4325">
          <cell r="E4325" t="str">
            <v>Chinook salmon</v>
          </cell>
          <cell r="G4325">
            <v>67</v>
          </cell>
          <cell r="AA4325">
            <v>40</v>
          </cell>
        </row>
        <row r="4326">
          <cell r="E4326" t="str">
            <v>Chinook salmon</v>
          </cell>
          <cell r="G4326">
            <v>64</v>
          </cell>
          <cell r="AA4326">
            <v>40</v>
          </cell>
        </row>
        <row r="4327">
          <cell r="E4327" t="str">
            <v>Chinook salmon</v>
          </cell>
          <cell r="G4327">
            <v>66</v>
          </cell>
          <cell r="H4327" t="str">
            <v>AD</v>
          </cell>
          <cell r="AA4327">
            <v>40</v>
          </cell>
        </row>
        <row r="4328">
          <cell r="E4328" t="str">
            <v>Chinook salmon</v>
          </cell>
          <cell r="G4328">
            <v>51</v>
          </cell>
          <cell r="H4328" t="str">
            <v>AD</v>
          </cell>
          <cell r="AA4328">
            <v>40</v>
          </cell>
        </row>
        <row r="4329">
          <cell r="E4329" t="str">
            <v>Chinook salmon</v>
          </cell>
          <cell r="G4329">
            <v>74</v>
          </cell>
          <cell r="AA4329">
            <v>40</v>
          </cell>
        </row>
        <row r="4330">
          <cell r="E4330" t="str">
            <v>Chinook salmon</v>
          </cell>
          <cell r="G4330">
            <v>68</v>
          </cell>
          <cell r="AA4330">
            <v>40</v>
          </cell>
        </row>
        <row r="4331">
          <cell r="E4331" t="str">
            <v>Chinook salmon</v>
          </cell>
          <cell r="G4331">
            <v>75</v>
          </cell>
          <cell r="AA4331">
            <v>40</v>
          </cell>
        </row>
        <row r="4332">
          <cell r="E4332" t="str">
            <v>Chinook salmon</v>
          </cell>
          <cell r="G4332">
            <v>69</v>
          </cell>
          <cell r="AA4332">
            <v>40</v>
          </cell>
        </row>
        <row r="4333">
          <cell r="E4333" t="str">
            <v>Chinook salmon</v>
          </cell>
          <cell r="G4333">
            <v>58</v>
          </cell>
          <cell r="AA4333">
            <v>40</v>
          </cell>
        </row>
        <row r="4334">
          <cell r="E4334" t="str">
            <v>Chinook salmon</v>
          </cell>
          <cell r="G4334">
            <v>44</v>
          </cell>
          <cell r="H4334" t="str">
            <v>AD</v>
          </cell>
          <cell r="AA4334">
            <v>40</v>
          </cell>
        </row>
        <row r="4335">
          <cell r="E4335" t="str">
            <v>Chinook salmon</v>
          </cell>
          <cell r="G4335">
            <v>51</v>
          </cell>
          <cell r="AA4335">
            <v>40</v>
          </cell>
        </row>
        <row r="4336">
          <cell r="E4336" t="str">
            <v>Chinook salmon</v>
          </cell>
          <cell r="G4336">
            <v>63</v>
          </cell>
          <cell r="AA4336">
            <v>40</v>
          </cell>
        </row>
        <row r="4337">
          <cell r="E4337" t="str">
            <v>Chinook salmon</v>
          </cell>
          <cell r="G4337">
            <v>58</v>
          </cell>
          <cell r="H4337" t="str">
            <v>AD</v>
          </cell>
          <cell r="AA4337">
            <v>40</v>
          </cell>
        </row>
        <row r="4338">
          <cell r="E4338" t="str">
            <v>Chinook salmon</v>
          </cell>
          <cell r="G4338">
            <v>60</v>
          </cell>
          <cell r="AA4338">
            <v>40</v>
          </cell>
        </row>
        <row r="4339">
          <cell r="E4339" t="str">
            <v>Chinook salmon</v>
          </cell>
          <cell r="G4339">
            <v>62</v>
          </cell>
          <cell r="AA4339">
            <v>40</v>
          </cell>
        </row>
        <row r="4340">
          <cell r="E4340" t="str">
            <v>Chinook salmon</v>
          </cell>
          <cell r="G4340">
            <v>61</v>
          </cell>
          <cell r="H4340" t="str">
            <v>AD</v>
          </cell>
          <cell r="AA4340">
            <v>40</v>
          </cell>
        </row>
        <row r="4341">
          <cell r="E4341" t="str">
            <v>Chinook salmon</v>
          </cell>
          <cell r="G4341">
            <v>47</v>
          </cell>
          <cell r="AA4341">
            <v>40</v>
          </cell>
        </row>
        <row r="4342">
          <cell r="E4342" t="str">
            <v>Chinook salmon</v>
          </cell>
          <cell r="G4342">
            <v>65</v>
          </cell>
          <cell r="AA4342">
            <v>40</v>
          </cell>
        </row>
        <row r="4343">
          <cell r="E4343" t="str">
            <v>Chinook salmon</v>
          </cell>
          <cell r="G4343">
            <v>78</v>
          </cell>
          <cell r="H4343" t="str">
            <v>AD</v>
          </cell>
          <cell r="AA4343">
            <v>40</v>
          </cell>
        </row>
        <row r="4344">
          <cell r="E4344" t="str">
            <v>Chinook salmon</v>
          </cell>
          <cell r="G4344">
            <v>76</v>
          </cell>
          <cell r="AA4344">
            <v>40</v>
          </cell>
        </row>
        <row r="4345">
          <cell r="E4345" t="str">
            <v>Chinook salmon</v>
          </cell>
          <cell r="G4345">
            <v>68</v>
          </cell>
          <cell r="H4345" t="str">
            <v>AD</v>
          </cell>
          <cell r="AA4345">
            <v>40</v>
          </cell>
        </row>
        <row r="4346">
          <cell r="E4346" t="str">
            <v>Chinook salmon</v>
          </cell>
          <cell r="G4346">
            <v>56</v>
          </cell>
          <cell r="AA4346">
            <v>40</v>
          </cell>
        </row>
        <row r="4347">
          <cell r="E4347" t="str">
            <v>Chinook salmon</v>
          </cell>
          <cell r="G4347">
            <v>62</v>
          </cell>
          <cell r="AA4347">
            <v>40</v>
          </cell>
        </row>
        <row r="4348">
          <cell r="E4348" t="str">
            <v>Chinook salmon</v>
          </cell>
          <cell r="G4348">
            <v>62</v>
          </cell>
          <cell r="AA4348">
            <v>40</v>
          </cell>
        </row>
        <row r="4349">
          <cell r="E4349" t="str">
            <v>Chinook salmon</v>
          </cell>
          <cell r="G4349">
            <v>60</v>
          </cell>
          <cell r="H4349" t="str">
            <v>AD</v>
          </cell>
          <cell r="AA4349">
            <v>40</v>
          </cell>
        </row>
        <row r="4350">
          <cell r="E4350" t="str">
            <v>Chinook salmon</v>
          </cell>
          <cell r="G4350">
            <v>63</v>
          </cell>
          <cell r="AA4350">
            <v>40</v>
          </cell>
        </row>
        <row r="4351">
          <cell r="E4351" t="str">
            <v>Chinook salmon</v>
          </cell>
          <cell r="G4351">
            <v>68</v>
          </cell>
          <cell r="AA4351">
            <v>40</v>
          </cell>
        </row>
        <row r="4352">
          <cell r="E4352" t="str">
            <v>Chinook salmon</v>
          </cell>
          <cell r="G4352">
            <v>63</v>
          </cell>
          <cell r="AA4352">
            <v>40</v>
          </cell>
        </row>
        <row r="4353">
          <cell r="E4353" t="str">
            <v>Chinook salmon</v>
          </cell>
          <cell r="G4353">
            <v>64</v>
          </cell>
          <cell r="AA4353">
            <v>40</v>
          </cell>
        </row>
        <row r="4354">
          <cell r="E4354" t="str">
            <v>Chinook salmon</v>
          </cell>
          <cell r="G4354">
            <v>62</v>
          </cell>
          <cell r="AA4354">
            <v>40</v>
          </cell>
        </row>
        <row r="4355">
          <cell r="E4355" t="str">
            <v>Chinook salmon</v>
          </cell>
          <cell r="G4355">
            <v>65</v>
          </cell>
          <cell r="AA4355">
            <v>40</v>
          </cell>
        </row>
        <row r="4356">
          <cell r="E4356" t="str">
            <v>Chinook salmon</v>
          </cell>
          <cell r="G4356">
            <v>59</v>
          </cell>
          <cell r="AA4356">
            <v>40</v>
          </cell>
        </row>
        <row r="4357">
          <cell r="E4357" t="str">
            <v>Chinook salmon</v>
          </cell>
          <cell r="G4357">
            <v>54</v>
          </cell>
          <cell r="AA4357">
            <v>40</v>
          </cell>
        </row>
        <row r="4358">
          <cell r="E4358" t="str">
            <v>Chinook salmon</v>
          </cell>
          <cell r="G4358">
            <v>62</v>
          </cell>
          <cell r="AA4358">
            <v>40</v>
          </cell>
        </row>
        <row r="4359">
          <cell r="E4359" t="str">
            <v>Chinook salmon</v>
          </cell>
          <cell r="G4359">
            <v>72</v>
          </cell>
          <cell r="AA4359">
            <v>40</v>
          </cell>
        </row>
        <row r="4360">
          <cell r="E4360" t="str">
            <v>Chinook salmon</v>
          </cell>
          <cell r="G4360">
            <v>62</v>
          </cell>
          <cell r="H4360" t="str">
            <v>AD</v>
          </cell>
          <cell r="AA4360">
            <v>40</v>
          </cell>
        </row>
        <row r="4361">
          <cell r="E4361" t="str">
            <v>Chinook salmon</v>
          </cell>
          <cell r="G4361">
            <v>56</v>
          </cell>
          <cell r="AA4361">
            <v>40</v>
          </cell>
        </row>
        <row r="4362">
          <cell r="E4362" t="str">
            <v>Chinook salmon</v>
          </cell>
          <cell r="G4362">
            <v>69</v>
          </cell>
          <cell r="AA4362">
            <v>40</v>
          </cell>
        </row>
        <row r="4363">
          <cell r="E4363" t="str">
            <v>Chinook salmon</v>
          </cell>
          <cell r="G4363">
            <v>64</v>
          </cell>
          <cell r="AA4363">
            <v>40</v>
          </cell>
        </row>
        <row r="4364">
          <cell r="E4364" t="str">
            <v>Chinook salmon</v>
          </cell>
          <cell r="G4364">
            <v>60</v>
          </cell>
          <cell r="AA4364">
            <v>40</v>
          </cell>
        </row>
        <row r="4365">
          <cell r="E4365" t="str">
            <v>Chinook salmon</v>
          </cell>
          <cell r="G4365">
            <v>61</v>
          </cell>
          <cell r="H4365" t="str">
            <v>AD</v>
          </cell>
          <cell r="AA4365">
            <v>40</v>
          </cell>
        </row>
        <row r="4366">
          <cell r="E4366" t="str">
            <v>Chinook salmon</v>
          </cell>
          <cell r="G4366">
            <v>63</v>
          </cell>
          <cell r="AA4366">
            <v>40</v>
          </cell>
        </row>
        <row r="4367">
          <cell r="E4367" t="str">
            <v>Chinook salmon</v>
          </cell>
          <cell r="G4367">
            <v>58</v>
          </cell>
          <cell r="AA4367">
            <v>40</v>
          </cell>
        </row>
        <row r="4368">
          <cell r="E4368" t="str">
            <v>Chinook salmon</v>
          </cell>
          <cell r="G4368">
            <v>61</v>
          </cell>
          <cell r="AA4368">
            <v>40</v>
          </cell>
        </row>
        <row r="4369">
          <cell r="E4369" t="str">
            <v>Chinook salmon</v>
          </cell>
          <cell r="G4369">
            <v>61</v>
          </cell>
          <cell r="H4369" t="str">
            <v>AD</v>
          </cell>
          <cell r="AA4369">
            <v>40</v>
          </cell>
        </row>
        <row r="4370">
          <cell r="E4370" t="str">
            <v>Chinook salmon</v>
          </cell>
          <cell r="G4370">
            <v>57</v>
          </cell>
          <cell r="H4370" t="str">
            <v>AD</v>
          </cell>
          <cell r="AA4370">
            <v>40</v>
          </cell>
        </row>
        <row r="4371">
          <cell r="E4371" t="str">
            <v>Chinook salmon</v>
          </cell>
          <cell r="G4371">
            <v>70</v>
          </cell>
          <cell r="H4371" t="str">
            <v>AD</v>
          </cell>
          <cell r="AA4371">
            <v>40</v>
          </cell>
        </row>
        <row r="4372">
          <cell r="E4372" t="str">
            <v>Chinook salmon</v>
          </cell>
          <cell r="G4372">
            <v>65</v>
          </cell>
          <cell r="AA4372">
            <v>40</v>
          </cell>
        </row>
        <row r="4373">
          <cell r="E4373" t="str">
            <v>Chinook salmon</v>
          </cell>
          <cell r="G4373">
            <v>67</v>
          </cell>
          <cell r="AA4373">
            <v>40</v>
          </cell>
        </row>
        <row r="4374">
          <cell r="E4374" t="str">
            <v>Chinook salmon</v>
          </cell>
          <cell r="G4374">
            <v>64</v>
          </cell>
          <cell r="AA4374">
            <v>40</v>
          </cell>
        </row>
        <row r="4375">
          <cell r="E4375" t="str">
            <v>Chinook salmon</v>
          </cell>
          <cell r="G4375">
            <v>61</v>
          </cell>
          <cell r="AA4375">
            <v>40</v>
          </cell>
        </row>
        <row r="4376">
          <cell r="E4376" t="str">
            <v>Chinook salmon</v>
          </cell>
          <cell r="G4376">
            <v>73</v>
          </cell>
          <cell r="AA4376">
            <v>40</v>
          </cell>
        </row>
        <row r="4377">
          <cell r="E4377" t="str">
            <v>Chinook salmon</v>
          </cell>
          <cell r="G4377">
            <v>70</v>
          </cell>
          <cell r="AA4377">
            <v>40</v>
          </cell>
        </row>
        <row r="4378">
          <cell r="E4378" t="str">
            <v>Chinook salmon</v>
          </cell>
          <cell r="G4378">
            <v>58</v>
          </cell>
          <cell r="AA4378">
            <v>40</v>
          </cell>
        </row>
        <row r="4379">
          <cell r="E4379" t="str">
            <v>Chinook salmon</v>
          </cell>
          <cell r="G4379">
            <v>62</v>
          </cell>
          <cell r="AA4379">
            <v>40</v>
          </cell>
        </row>
        <row r="4380">
          <cell r="E4380" t="str">
            <v>Chinook salmon</v>
          </cell>
          <cell r="G4380">
            <v>56</v>
          </cell>
          <cell r="AA4380">
            <v>40</v>
          </cell>
        </row>
        <row r="4381">
          <cell r="E4381" t="str">
            <v>Chinook salmon</v>
          </cell>
          <cell r="G4381">
            <v>63</v>
          </cell>
          <cell r="AA4381">
            <v>40</v>
          </cell>
        </row>
        <row r="4382">
          <cell r="E4382" t="str">
            <v>Chinook salmon</v>
          </cell>
          <cell r="G4382">
            <v>60</v>
          </cell>
          <cell r="AA4382">
            <v>40</v>
          </cell>
        </row>
        <row r="4383">
          <cell r="E4383" t="str">
            <v>Chinook salmon</v>
          </cell>
          <cell r="G4383">
            <v>66</v>
          </cell>
          <cell r="AA4383">
            <v>40</v>
          </cell>
        </row>
        <row r="4384">
          <cell r="E4384" t="str">
            <v>Chinook salmon</v>
          </cell>
          <cell r="G4384">
            <v>63</v>
          </cell>
          <cell r="AA4384">
            <v>40</v>
          </cell>
        </row>
        <row r="4385">
          <cell r="E4385" t="str">
            <v>Chinook salmon</v>
          </cell>
          <cell r="G4385">
            <v>53</v>
          </cell>
          <cell r="AA4385">
            <v>40</v>
          </cell>
        </row>
        <row r="4386">
          <cell r="E4386" t="str">
            <v>Chinook salmon</v>
          </cell>
          <cell r="G4386">
            <v>51</v>
          </cell>
          <cell r="AA4386">
            <v>40</v>
          </cell>
        </row>
        <row r="4387">
          <cell r="E4387" t="str">
            <v>Chinook salmon</v>
          </cell>
          <cell r="G4387">
            <v>50</v>
          </cell>
          <cell r="AA4387">
            <v>40</v>
          </cell>
        </row>
        <row r="4388">
          <cell r="E4388" t="str">
            <v>Chinook salmon</v>
          </cell>
          <cell r="G4388">
            <v>49</v>
          </cell>
          <cell r="AA4388">
            <v>40</v>
          </cell>
        </row>
        <row r="4389">
          <cell r="E4389" t="str">
            <v>Chinook salmon</v>
          </cell>
          <cell r="G4389">
            <v>47</v>
          </cell>
          <cell r="AA4389">
            <v>40</v>
          </cell>
        </row>
        <row r="4390">
          <cell r="E4390" t="str">
            <v>Chinook salmon</v>
          </cell>
          <cell r="G4390">
            <v>47</v>
          </cell>
          <cell r="H4390" t="str">
            <v>AD</v>
          </cell>
          <cell r="AA4390">
            <v>40</v>
          </cell>
        </row>
        <row r="4391">
          <cell r="E4391" t="str">
            <v>Chinook salmon</v>
          </cell>
          <cell r="G4391">
            <v>49</v>
          </cell>
          <cell r="AA4391">
            <v>40</v>
          </cell>
        </row>
        <row r="4392">
          <cell r="E4392" t="str">
            <v>Chinook salmon</v>
          </cell>
          <cell r="G4392">
            <v>50</v>
          </cell>
          <cell r="H4392" t="str">
            <v>AD</v>
          </cell>
          <cell r="AA4392">
            <v>40</v>
          </cell>
        </row>
        <row r="4393">
          <cell r="E4393" t="str">
            <v>Chinook salmon</v>
          </cell>
          <cell r="G4393">
            <v>51</v>
          </cell>
          <cell r="H4393" t="str">
            <v>AD</v>
          </cell>
          <cell r="AA4393">
            <v>40</v>
          </cell>
        </row>
        <row r="4394">
          <cell r="E4394" t="str">
            <v>Chinook salmon</v>
          </cell>
          <cell r="G4394">
            <v>53</v>
          </cell>
          <cell r="H4394" t="str">
            <v>AD</v>
          </cell>
          <cell r="AA4394">
            <v>40</v>
          </cell>
        </row>
        <row r="4395">
          <cell r="E4395" t="str">
            <v>Chinook salmon</v>
          </cell>
          <cell r="G4395">
            <v>63</v>
          </cell>
          <cell r="AA4395">
            <v>40</v>
          </cell>
        </row>
        <row r="4396">
          <cell r="E4396" t="str">
            <v>Chinook salmon</v>
          </cell>
          <cell r="G4396">
            <v>65</v>
          </cell>
          <cell r="H4396" t="str">
            <v>AD</v>
          </cell>
          <cell r="AA4396">
            <v>40</v>
          </cell>
        </row>
        <row r="4397">
          <cell r="E4397" t="str">
            <v>Chinook salmon</v>
          </cell>
          <cell r="G4397">
            <v>66</v>
          </cell>
          <cell r="AA4397">
            <v>40</v>
          </cell>
        </row>
        <row r="4398">
          <cell r="E4398" t="str">
            <v>Chinook salmon</v>
          </cell>
          <cell r="G4398">
            <v>42</v>
          </cell>
          <cell r="H4398" t="str">
            <v>AD</v>
          </cell>
          <cell r="AA4398">
            <v>40</v>
          </cell>
        </row>
        <row r="4399">
          <cell r="E4399" t="str">
            <v>Chinook salmon</v>
          </cell>
          <cell r="G4399">
            <v>67</v>
          </cell>
          <cell r="AA4399">
            <v>40</v>
          </cell>
        </row>
        <row r="4400">
          <cell r="E4400" t="str">
            <v>Chinook salmon</v>
          </cell>
          <cell r="G4400">
            <v>66</v>
          </cell>
          <cell r="AA4400">
            <v>40</v>
          </cell>
        </row>
        <row r="4401">
          <cell r="E4401" t="str">
            <v>Chinook salmon</v>
          </cell>
          <cell r="G4401">
            <v>46</v>
          </cell>
          <cell r="AA4401">
            <v>40</v>
          </cell>
        </row>
        <row r="4402">
          <cell r="E4402" t="str">
            <v>Chinook salmon</v>
          </cell>
          <cell r="G4402">
            <v>52</v>
          </cell>
          <cell r="AA4402">
            <v>40</v>
          </cell>
        </row>
        <row r="4403">
          <cell r="E4403" t="str">
            <v>Chinook salmon</v>
          </cell>
          <cell r="G4403">
            <v>63</v>
          </cell>
          <cell r="H4403" t="str">
            <v>AD</v>
          </cell>
          <cell r="AA4403">
            <v>40</v>
          </cell>
        </row>
        <row r="4404">
          <cell r="E4404" t="str">
            <v>Chinook salmon</v>
          </cell>
          <cell r="G4404">
            <v>69</v>
          </cell>
          <cell r="AA4404">
            <v>40</v>
          </cell>
        </row>
        <row r="4405">
          <cell r="E4405" t="str">
            <v>Chinook salmon</v>
          </cell>
          <cell r="G4405">
            <v>67</v>
          </cell>
          <cell r="H4405" t="str">
            <v>AD</v>
          </cell>
          <cell r="AA4405">
            <v>40</v>
          </cell>
        </row>
        <row r="4406">
          <cell r="E4406" t="str">
            <v>Chinook salmon</v>
          </cell>
          <cell r="G4406">
            <v>68</v>
          </cell>
          <cell r="AA4406">
            <v>40</v>
          </cell>
        </row>
        <row r="4407">
          <cell r="E4407" t="str">
            <v>Chinook salmon</v>
          </cell>
          <cell r="G4407">
            <v>67</v>
          </cell>
          <cell r="AA4407">
            <v>40</v>
          </cell>
        </row>
        <row r="4408">
          <cell r="E4408" t="str">
            <v>Chinook salmon</v>
          </cell>
          <cell r="G4408">
            <v>48</v>
          </cell>
          <cell r="AA4408">
            <v>40</v>
          </cell>
        </row>
        <row r="4409">
          <cell r="E4409" t="str">
            <v>Chinook salmon</v>
          </cell>
          <cell r="G4409">
            <v>68</v>
          </cell>
          <cell r="AA4409">
            <v>40</v>
          </cell>
        </row>
        <row r="4410">
          <cell r="E4410" t="str">
            <v>Chinook salmon</v>
          </cell>
          <cell r="G4410">
            <v>65</v>
          </cell>
          <cell r="H4410" t="str">
            <v>AD</v>
          </cell>
          <cell r="AA4410">
            <v>40</v>
          </cell>
        </row>
        <row r="4411">
          <cell r="E4411" t="str">
            <v>Chinook salmon</v>
          </cell>
          <cell r="G4411">
            <v>65</v>
          </cell>
          <cell r="AA4411">
            <v>40</v>
          </cell>
        </row>
        <row r="4412">
          <cell r="E4412" t="str">
            <v>Chinook salmon</v>
          </cell>
          <cell r="G4412">
            <v>72</v>
          </cell>
          <cell r="H4412" t="str">
            <v>AD</v>
          </cell>
          <cell r="AA4412">
            <v>40</v>
          </cell>
        </row>
        <row r="4413">
          <cell r="E4413" t="str">
            <v>Chinook salmon</v>
          </cell>
          <cell r="G4413">
            <v>64</v>
          </cell>
          <cell r="AA4413">
            <v>40</v>
          </cell>
        </row>
        <row r="4414">
          <cell r="E4414" t="str">
            <v>Chinook salmon</v>
          </cell>
          <cell r="G4414">
            <v>68</v>
          </cell>
          <cell r="AA4414">
            <v>40</v>
          </cell>
        </row>
        <row r="4415">
          <cell r="E4415" t="str">
            <v>Chinook salmon</v>
          </cell>
          <cell r="G4415">
            <v>66</v>
          </cell>
          <cell r="AA4415">
            <v>40</v>
          </cell>
        </row>
        <row r="4416">
          <cell r="E4416" t="str">
            <v>Chinook salmon</v>
          </cell>
          <cell r="G4416">
            <v>51</v>
          </cell>
          <cell r="AA4416">
            <v>40</v>
          </cell>
        </row>
        <row r="4417">
          <cell r="E4417" t="str">
            <v>Chinook salmon</v>
          </cell>
          <cell r="G4417">
            <v>40</v>
          </cell>
          <cell r="AA4417">
            <v>40</v>
          </cell>
        </row>
        <row r="4418">
          <cell r="E4418" t="str">
            <v>Chinook salmon</v>
          </cell>
          <cell r="G4418">
            <v>50</v>
          </cell>
          <cell r="H4418" t="str">
            <v>AD</v>
          </cell>
          <cell r="AA4418">
            <v>40</v>
          </cell>
        </row>
        <row r="4419">
          <cell r="E4419" t="str">
            <v>Chinook salmon</v>
          </cell>
          <cell r="G4419">
            <v>72</v>
          </cell>
          <cell r="AA4419">
            <v>40</v>
          </cell>
        </row>
        <row r="4420">
          <cell r="E4420" t="str">
            <v>Chinook salmon</v>
          </cell>
          <cell r="G4420">
            <v>65</v>
          </cell>
          <cell r="H4420" t="str">
            <v>AD</v>
          </cell>
          <cell r="AA4420">
            <v>40</v>
          </cell>
        </row>
        <row r="4421">
          <cell r="E4421" t="str">
            <v>Chinook salmon</v>
          </cell>
          <cell r="G4421">
            <v>72</v>
          </cell>
          <cell r="H4421" t="str">
            <v>AD</v>
          </cell>
          <cell r="AA4421">
            <v>40</v>
          </cell>
        </row>
        <row r="4422">
          <cell r="E4422" t="str">
            <v>Chinook salmon</v>
          </cell>
          <cell r="G4422">
            <v>70</v>
          </cell>
          <cell r="AA4422">
            <v>40</v>
          </cell>
        </row>
        <row r="4423">
          <cell r="E4423" t="str">
            <v>Chinook salmon</v>
          </cell>
          <cell r="G4423">
            <v>65</v>
          </cell>
          <cell r="AA4423">
            <v>40</v>
          </cell>
        </row>
        <row r="4424">
          <cell r="E4424" t="str">
            <v>Chinook salmon</v>
          </cell>
          <cell r="G4424">
            <v>47</v>
          </cell>
          <cell r="AA4424">
            <v>40</v>
          </cell>
        </row>
        <row r="4425">
          <cell r="E4425" t="str">
            <v>Chinook salmon</v>
          </cell>
          <cell r="G4425">
            <v>75</v>
          </cell>
          <cell r="H4425" t="str">
            <v>AD</v>
          </cell>
          <cell r="AA4425">
            <v>40</v>
          </cell>
        </row>
        <row r="4426">
          <cell r="E4426" t="str">
            <v>Chinook salmon</v>
          </cell>
          <cell r="G4426">
            <v>58</v>
          </cell>
          <cell r="H4426" t="str">
            <v>AD</v>
          </cell>
          <cell r="AA4426">
            <v>40</v>
          </cell>
        </row>
        <row r="4427">
          <cell r="E4427" t="str">
            <v>Chinook salmon</v>
          </cell>
          <cell r="G4427">
            <v>48</v>
          </cell>
          <cell r="AA4427">
            <v>40</v>
          </cell>
        </row>
        <row r="4428">
          <cell r="E4428" t="str">
            <v>Chinook salmon</v>
          </cell>
          <cell r="G4428">
            <v>61</v>
          </cell>
          <cell r="AA4428">
            <v>40</v>
          </cell>
        </row>
        <row r="4429">
          <cell r="E4429" t="str">
            <v>Chinook salmon</v>
          </cell>
          <cell r="G4429">
            <v>71</v>
          </cell>
          <cell r="H4429" t="str">
            <v>AD</v>
          </cell>
          <cell r="AA4429">
            <v>40</v>
          </cell>
        </row>
        <row r="4430">
          <cell r="E4430" t="str">
            <v>Chinook salmon</v>
          </cell>
          <cell r="G4430">
            <v>59</v>
          </cell>
          <cell r="AA4430">
            <v>40</v>
          </cell>
        </row>
        <row r="4431">
          <cell r="E4431" t="str">
            <v>Chinook salmon</v>
          </cell>
          <cell r="G4431">
            <v>61</v>
          </cell>
          <cell r="AA4431">
            <v>40</v>
          </cell>
        </row>
        <row r="4432">
          <cell r="E4432" t="str">
            <v>Chinook salmon</v>
          </cell>
          <cell r="G4432">
            <v>67</v>
          </cell>
          <cell r="AA4432">
            <v>40</v>
          </cell>
        </row>
        <row r="4433">
          <cell r="E4433" t="str">
            <v>Chinook salmon</v>
          </cell>
          <cell r="G4433">
            <v>62</v>
          </cell>
          <cell r="AA4433">
            <v>40</v>
          </cell>
        </row>
        <row r="4434">
          <cell r="E4434" t="str">
            <v>Chinook salmon</v>
          </cell>
          <cell r="G4434">
            <v>65</v>
          </cell>
          <cell r="AA4434">
            <v>40</v>
          </cell>
        </row>
        <row r="4435">
          <cell r="E4435" t="str">
            <v>Chinook salmon</v>
          </cell>
          <cell r="G4435">
            <v>49</v>
          </cell>
          <cell r="AA4435">
            <v>40</v>
          </cell>
        </row>
        <row r="4436">
          <cell r="E4436" t="str">
            <v>Chinook salmon</v>
          </cell>
          <cell r="G4436">
            <v>54</v>
          </cell>
          <cell r="AA4436">
            <v>40</v>
          </cell>
        </row>
        <row r="4437">
          <cell r="E4437" t="str">
            <v>Chinook salmon</v>
          </cell>
          <cell r="G4437">
            <v>77</v>
          </cell>
          <cell r="AA4437">
            <v>40</v>
          </cell>
        </row>
        <row r="4438">
          <cell r="E4438" t="str">
            <v>Chinook salmon</v>
          </cell>
          <cell r="G4438">
            <v>48</v>
          </cell>
          <cell r="AA4438">
            <v>40</v>
          </cell>
        </row>
        <row r="4439">
          <cell r="E4439" t="str">
            <v>Chinook salmon</v>
          </cell>
          <cell r="G4439">
            <v>51</v>
          </cell>
          <cell r="AA4439">
            <v>40</v>
          </cell>
        </row>
        <row r="4440">
          <cell r="E4440" t="str">
            <v>Chinook salmon</v>
          </cell>
          <cell r="G4440">
            <v>44</v>
          </cell>
          <cell r="AA4440">
            <v>40</v>
          </cell>
        </row>
        <row r="4441">
          <cell r="E4441" t="str">
            <v>Chinook salmon</v>
          </cell>
          <cell r="G4441">
            <v>43</v>
          </cell>
          <cell r="AA4441">
            <v>40</v>
          </cell>
        </row>
        <row r="4442">
          <cell r="E4442" t="str">
            <v>Chinook salmon</v>
          </cell>
          <cell r="G4442">
            <v>46</v>
          </cell>
          <cell r="AA4442">
            <v>40</v>
          </cell>
        </row>
        <row r="4443">
          <cell r="E4443" t="str">
            <v>Chinook salmon</v>
          </cell>
          <cell r="G4443">
            <v>71</v>
          </cell>
          <cell r="AA4443">
            <v>40</v>
          </cell>
        </row>
        <row r="4444">
          <cell r="E4444" t="str">
            <v>steelhead</v>
          </cell>
          <cell r="G4444">
            <v>53</v>
          </cell>
          <cell r="AA4444">
            <v>40</v>
          </cell>
        </row>
        <row r="4445">
          <cell r="E4445" t="str">
            <v>Chinook salmon</v>
          </cell>
          <cell r="G4445">
            <v>63</v>
          </cell>
          <cell r="AA4445">
            <v>40</v>
          </cell>
        </row>
        <row r="4446">
          <cell r="E4446" t="str">
            <v>Chinook salmon</v>
          </cell>
          <cell r="G4446">
            <v>70</v>
          </cell>
          <cell r="AA4446">
            <v>40</v>
          </cell>
        </row>
        <row r="4447">
          <cell r="E4447" t="str">
            <v>Chinook salmon</v>
          </cell>
          <cell r="G4447">
            <v>65</v>
          </cell>
          <cell r="AA4447">
            <v>40</v>
          </cell>
        </row>
        <row r="4448">
          <cell r="E4448" t="str">
            <v>Chinook salmon</v>
          </cell>
          <cell r="G4448">
            <v>62</v>
          </cell>
          <cell r="AA4448">
            <v>40</v>
          </cell>
        </row>
        <row r="4449">
          <cell r="E4449" t="str">
            <v>Chinook salmon</v>
          </cell>
          <cell r="G4449">
            <v>51</v>
          </cell>
          <cell r="H4449" t="str">
            <v>AD</v>
          </cell>
          <cell r="AA4449">
            <v>40</v>
          </cell>
        </row>
        <row r="4450">
          <cell r="E4450" t="str">
            <v>Chinook salmon</v>
          </cell>
          <cell r="G4450">
            <v>66</v>
          </cell>
          <cell r="AA4450">
            <v>40</v>
          </cell>
        </row>
        <row r="4451">
          <cell r="E4451" t="str">
            <v>Chinook salmon</v>
          </cell>
          <cell r="G4451">
            <v>66</v>
          </cell>
          <cell r="AA4451">
            <v>40</v>
          </cell>
        </row>
        <row r="4452">
          <cell r="E4452" t="str">
            <v>Chinook salmon</v>
          </cell>
          <cell r="G4452">
            <v>66</v>
          </cell>
          <cell r="AA4452">
            <v>40</v>
          </cell>
        </row>
        <row r="4453">
          <cell r="E4453" t="str">
            <v>Chinook salmon</v>
          </cell>
          <cell r="G4453">
            <v>61</v>
          </cell>
          <cell r="AA4453">
            <v>40</v>
          </cell>
        </row>
        <row r="4454">
          <cell r="E4454" t="str">
            <v>Chinook salmon</v>
          </cell>
          <cell r="G4454">
            <v>71</v>
          </cell>
          <cell r="AA4454">
            <v>40</v>
          </cell>
        </row>
        <row r="4455">
          <cell r="E4455" t="str">
            <v>Chinook salmon</v>
          </cell>
          <cell r="G4455">
            <v>62</v>
          </cell>
          <cell r="AA4455">
            <v>40</v>
          </cell>
        </row>
        <row r="4456">
          <cell r="E4456" t="str">
            <v>Chinook salmon</v>
          </cell>
          <cell r="G4456">
            <v>65</v>
          </cell>
          <cell r="AA4456">
            <v>40</v>
          </cell>
        </row>
        <row r="4457">
          <cell r="E4457" t="str">
            <v>Chinook salmon</v>
          </cell>
          <cell r="G4457">
            <v>76</v>
          </cell>
          <cell r="AA4457">
            <v>40</v>
          </cell>
        </row>
        <row r="4458">
          <cell r="E4458" t="str">
            <v>Chinook salmon</v>
          </cell>
          <cell r="G4458">
            <v>61</v>
          </cell>
          <cell r="AA4458">
            <v>40</v>
          </cell>
        </row>
        <row r="4459">
          <cell r="E4459" t="str">
            <v>Chinook salmon</v>
          </cell>
          <cell r="G4459">
            <v>77</v>
          </cell>
          <cell r="H4459" t="str">
            <v>AD</v>
          </cell>
          <cell r="AA4459">
            <v>40</v>
          </cell>
        </row>
        <row r="4460">
          <cell r="E4460" t="str">
            <v>Chinook salmon</v>
          </cell>
          <cell r="G4460">
            <v>69</v>
          </cell>
          <cell r="AA4460">
            <v>40</v>
          </cell>
        </row>
        <row r="4461">
          <cell r="E4461" t="str">
            <v>Chinook salmon</v>
          </cell>
          <cell r="G4461">
            <v>64</v>
          </cell>
          <cell r="H4461" t="str">
            <v>AD</v>
          </cell>
          <cell r="AA4461">
            <v>40</v>
          </cell>
        </row>
        <row r="4462">
          <cell r="E4462" t="str">
            <v>Chinook salmon</v>
          </cell>
          <cell r="G4462">
            <v>65</v>
          </cell>
          <cell r="AA4462">
            <v>40</v>
          </cell>
        </row>
        <row r="4463">
          <cell r="E4463" t="str">
            <v>Chinook salmon</v>
          </cell>
          <cell r="G4463">
            <v>67</v>
          </cell>
          <cell r="AA4463">
            <v>40</v>
          </cell>
        </row>
        <row r="4464">
          <cell r="E4464" t="str">
            <v>Chinook salmon</v>
          </cell>
          <cell r="G4464">
            <v>61</v>
          </cell>
          <cell r="AA4464">
            <v>40</v>
          </cell>
        </row>
        <row r="4465">
          <cell r="E4465" t="str">
            <v>Chinook salmon</v>
          </cell>
          <cell r="G4465">
            <v>63</v>
          </cell>
          <cell r="AA4465">
            <v>40</v>
          </cell>
        </row>
        <row r="4466">
          <cell r="E4466" t="str">
            <v>Chinook salmon</v>
          </cell>
          <cell r="G4466">
            <v>64</v>
          </cell>
          <cell r="AA4466">
            <v>40</v>
          </cell>
        </row>
        <row r="4467">
          <cell r="E4467" t="str">
            <v>Chinook salmon</v>
          </cell>
          <cell r="G4467">
            <v>60</v>
          </cell>
          <cell r="H4467" t="str">
            <v>AD</v>
          </cell>
          <cell r="AA4467">
            <v>40</v>
          </cell>
        </row>
        <row r="4468">
          <cell r="E4468" t="str">
            <v>Chinook salmon</v>
          </cell>
          <cell r="G4468">
            <v>74</v>
          </cell>
          <cell r="AA4468">
            <v>40</v>
          </cell>
        </row>
        <row r="4469">
          <cell r="E4469" t="str">
            <v>Chinook salmon</v>
          </cell>
          <cell r="G4469">
            <v>42</v>
          </cell>
          <cell r="AA4469">
            <v>40</v>
          </cell>
        </row>
        <row r="4470">
          <cell r="E4470" t="str">
            <v>Chinook salmon</v>
          </cell>
          <cell r="G4470">
            <v>64</v>
          </cell>
          <cell r="AA4470">
            <v>40</v>
          </cell>
        </row>
        <row r="4471">
          <cell r="E4471" t="str">
            <v>Chinook salmon</v>
          </cell>
          <cell r="G4471">
            <v>70</v>
          </cell>
          <cell r="H4471" t="str">
            <v>AD</v>
          </cell>
          <cell r="AA4471">
            <v>40</v>
          </cell>
        </row>
        <row r="4472">
          <cell r="E4472" t="str">
            <v>Chinook salmon</v>
          </cell>
          <cell r="G4472">
            <v>71</v>
          </cell>
          <cell r="H4472" t="str">
            <v>AD</v>
          </cell>
          <cell r="AA4472">
            <v>40</v>
          </cell>
        </row>
        <row r="4473">
          <cell r="E4473" t="str">
            <v>Chinook salmon</v>
          </cell>
          <cell r="G4473">
            <v>54</v>
          </cell>
          <cell r="AA4473">
            <v>40</v>
          </cell>
        </row>
        <row r="4474">
          <cell r="E4474" t="str">
            <v>Chinook salmon</v>
          </cell>
          <cell r="G4474">
            <v>69</v>
          </cell>
          <cell r="H4474" t="str">
            <v>AD</v>
          </cell>
          <cell r="AA4474">
            <v>40</v>
          </cell>
        </row>
        <row r="4475">
          <cell r="E4475" t="str">
            <v>Chinook salmon</v>
          </cell>
          <cell r="G4475">
            <v>71</v>
          </cell>
          <cell r="AA4475">
            <v>40</v>
          </cell>
        </row>
        <row r="4476">
          <cell r="E4476" t="str">
            <v>Chinook salmon</v>
          </cell>
          <cell r="G4476">
            <v>62</v>
          </cell>
          <cell r="AA4476">
            <v>40</v>
          </cell>
        </row>
        <row r="4477">
          <cell r="E4477" t="str">
            <v>Chinook salmon</v>
          </cell>
          <cell r="G4477">
            <v>70</v>
          </cell>
          <cell r="AA4477">
            <v>40</v>
          </cell>
        </row>
        <row r="4478">
          <cell r="E4478" t="str">
            <v>Chinook salmon</v>
          </cell>
          <cell r="G4478">
            <v>54</v>
          </cell>
          <cell r="AA4478">
            <v>40</v>
          </cell>
        </row>
        <row r="4479">
          <cell r="E4479" t="str">
            <v>Chinook salmon</v>
          </cell>
          <cell r="G4479">
            <v>74</v>
          </cell>
          <cell r="H4479" t="str">
            <v>AD</v>
          </cell>
          <cell r="AA4479">
            <v>40</v>
          </cell>
        </row>
        <row r="4480">
          <cell r="E4480" t="str">
            <v>Chinook salmon</v>
          </cell>
          <cell r="G4480">
            <v>70</v>
          </cell>
          <cell r="AA4480">
            <v>40</v>
          </cell>
        </row>
        <row r="4481">
          <cell r="E4481" t="str">
            <v>Chinook salmon</v>
          </cell>
          <cell r="G4481">
            <v>72</v>
          </cell>
          <cell r="H4481" t="str">
            <v>AD</v>
          </cell>
          <cell r="AA4481">
            <v>40</v>
          </cell>
        </row>
        <row r="4482">
          <cell r="E4482" t="str">
            <v>Chinook salmon</v>
          </cell>
          <cell r="G4482">
            <v>67</v>
          </cell>
          <cell r="AA4482">
            <v>40</v>
          </cell>
        </row>
        <row r="4483">
          <cell r="E4483" t="str">
            <v>Chinook salmon</v>
          </cell>
          <cell r="G4483">
            <v>74</v>
          </cell>
          <cell r="AA4483">
            <v>40</v>
          </cell>
        </row>
        <row r="4484">
          <cell r="E4484" t="str">
            <v>Chinook salmon</v>
          </cell>
          <cell r="G4484">
            <v>70</v>
          </cell>
          <cell r="H4484" t="str">
            <v>AD</v>
          </cell>
          <cell r="AA4484">
            <v>40</v>
          </cell>
        </row>
        <row r="4485">
          <cell r="E4485" t="str">
            <v>Chinook salmon</v>
          </cell>
          <cell r="G4485">
            <v>59</v>
          </cell>
          <cell r="AA4485">
            <v>40</v>
          </cell>
        </row>
        <row r="4486">
          <cell r="E4486" t="str">
            <v>Chinook salmon</v>
          </cell>
          <cell r="G4486">
            <v>67</v>
          </cell>
          <cell r="AA4486">
            <v>40</v>
          </cell>
        </row>
        <row r="4487">
          <cell r="E4487" t="str">
            <v>Chinook salmon</v>
          </cell>
          <cell r="G4487">
            <v>67</v>
          </cell>
          <cell r="H4487" t="str">
            <v>AD</v>
          </cell>
          <cell r="AA4487">
            <v>40</v>
          </cell>
        </row>
        <row r="4488">
          <cell r="E4488" t="str">
            <v>Chinook salmon</v>
          </cell>
          <cell r="G4488">
            <v>60</v>
          </cell>
          <cell r="AA4488">
            <v>40</v>
          </cell>
        </row>
        <row r="4489">
          <cell r="E4489" t="str">
            <v>Chinook salmon</v>
          </cell>
          <cell r="G4489">
            <v>59</v>
          </cell>
          <cell r="AA4489">
            <v>40</v>
          </cell>
        </row>
        <row r="4490">
          <cell r="E4490" t="str">
            <v>Chinook salmon</v>
          </cell>
          <cell r="G4490">
            <v>63</v>
          </cell>
          <cell r="AA4490">
            <v>40</v>
          </cell>
        </row>
        <row r="4491">
          <cell r="E4491" t="str">
            <v>Chinook salmon</v>
          </cell>
          <cell r="G4491">
            <v>61</v>
          </cell>
          <cell r="AA4491">
            <v>40</v>
          </cell>
        </row>
        <row r="4492">
          <cell r="E4492" t="str">
            <v>Chinook salmon</v>
          </cell>
          <cell r="G4492">
            <v>60</v>
          </cell>
          <cell r="AA4492">
            <v>40</v>
          </cell>
        </row>
        <row r="4493">
          <cell r="E4493" t="str">
            <v>Chinook salmon</v>
          </cell>
          <cell r="G4493">
            <v>60</v>
          </cell>
          <cell r="AA4493">
            <v>40</v>
          </cell>
        </row>
        <row r="4494">
          <cell r="E4494" t="str">
            <v>Chinook salmon</v>
          </cell>
          <cell r="G4494">
            <v>63</v>
          </cell>
          <cell r="AA4494">
            <v>40</v>
          </cell>
        </row>
        <row r="4495">
          <cell r="E4495" t="str">
            <v>Chinook salmon</v>
          </cell>
          <cell r="G4495">
            <v>73</v>
          </cell>
          <cell r="AA4495">
            <v>40</v>
          </cell>
        </row>
        <row r="4496">
          <cell r="E4496" t="str">
            <v>Chinook salmon</v>
          </cell>
          <cell r="G4496">
            <v>56</v>
          </cell>
          <cell r="AA4496">
            <v>40</v>
          </cell>
        </row>
        <row r="4497">
          <cell r="E4497" t="str">
            <v>Chinook salmon</v>
          </cell>
          <cell r="G4497">
            <v>61</v>
          </cell>
          <cell r="AA4497">
            <v>40</v>
          </cell>
        </row>
        <row r="4498">
          <cell r="E4498" t="str">
            <v>Chinook salmon</v>
          </cell>
          <cell r="G4498">
            <v>58</v>
          </cell>
          <cell r="AA4498">
            <v>40</v>
          </cell>
        </row>
        <row r="4499">
          <cell r="E4499" t="str">
            <v>Chinook salmon</v>
          </cell>
          <cell r="G4499">
            <v>62</v>
          </cell>
          <cell r="H4499" t="str">
            <v>AD</v>
          </cell>
          <cell r="AA4499">
            <v>40</v>
          </cell>
        </row>
        <row r="4500">
          <cell r="E4500" t="str">
            <v>Chinook salmon</v>
          </cell>
          <cell r="G4500">
            <v>65</v>
          </cell>
          <cell r="H4500" t="str">
            <v>AD</v>
          </cell>
          <cell r="AA4500">
            <v>40</v>
          </cell>
        </row>
        <row r="4501">
          <cell r="E4501" t="str">
            <v>Chinook salmon</v>
          </cell>
          <cell r="G4501">
            <v>72</v>
          </cell>
          <cell r="AA4501">
            <v>40</v>
          </cell>
        </row>
        <row r="4502">
          <cell r="E4502" t="str">
            <v>Chinook salmon</v>
          </cell>
          <cell r="G4502">
            <v>57</v>
          </cell>
          <cell r="AA4502">
            <v>40</v>
          </cell>
        </row>
        <row r="4503">
          <cell r="E4503" t="str">
            <v>Chinook salmon</v>
          </cell>
          <cell r="G4503">
            <v>52</v>
          </cell>
          <cell r="AA4503">
            <v>40</v>
          </cell>
        </row>
        <row r="4504">
          <cell r="E4504" t="str">
            <v>Chinook salmon</v>
          </cell>
          <cell r="G4504">
            <v>58</v>
          </cell>
          <cell r="AA4504">
            <v>40</v>
          </cell>
        </row>
        <row r="4505">
          <cell r="E4505" t="str">
            <v>Chinook salmon</v>
          </cell>
          <cell r="G4505">
            <v>67</v>
          </cell>
          <cell r="AA4505">
            <v>40</v>
          </cell>
        </row>
        <row r="4506">
          <cell r="E4506" t="str">
            <v>Chinook salmon</v>
          </cell>
          <cell r="G4506">
            <v>57</v>
          </cell>
          <cell r="H4506" t="str">
            <v>AD</v>
          </cell>
          <cell r="AA4506">
            <v>40</v>
          </cell>
        </row>
        <row r="4507">
          <cell r="E4507" t="str">
            <v>Chinook salmon</v>
          </cell>
          <cell r="G4507">
            <v>52</v>
          </cell>
          <cell r="H4507" t="str">
            <v>AD</v>
          </cell>
          <cell r="AA4507">
            <v>40</v>
          </cell>
        </row>
        <row r="4508">
          <cell r="E4508" t="str">
            <v>Chinook salmon</v>
          </cell>
          <cell r="G4508">
            <v>64</v>
          </cell>
          <cell r="H4508" t="str">
            <v>AD</v>
          </cell>
          <cell r="AA4508">
            <v>40</v>
          </cell>
        </row>
        <row r="4509">
          <cell r="E4509" t="str">
            <v>Chinook salmon</v>
          </cell>
          <cell r="G4509">
            <v>54</v>
          </cell>
          <cell r="AA4509">
            <v>40</v>
          </cell>
        </row>
        <row r="4510">
          <cell r="E4510" t="str">
            <v>Chinook salmon</v>
          </cell>
          <cell r="G4510">
            <v>65</v>
          </cell>
          <cell r="H4510" t="str">
            <v>AD</v>
          </cell>
          <cell r="AA4510">
            <v>40</v>
          </cell>
        </row>
        <row r="4511">
          <cell r="E4511" t="str">
            <v>Chinook salmon</v>
          </cell>
          <cell r="G4511">
            <v>61</v>
          </cell>
          <cell r="AA4511">
            <v>40</v>
          </cell>
        </row>
        <row r="4512">
          <cell r="E4512" t="str">
            <v>Chinook salmon</v>
          </cell>
          <cell r="G4512">
            <v>61</v>
          </cell>
          <cell r="AA4512">
            <v>40</v>
          </cell>
        </row>
        <row r="4513">
          <cell r="E4513" t="str">
            <v>Chinook salmon</v>
          </cell>
          <cell r="G4513">
            <v>67</v>
          </cell>
          <cell r="AA4513">
            <v>40</v>
          </cell>
        </row>
        <row r="4514">
          <cell r="E4514" t="str">
            <v>Chinook salmon</v>
          </cell>
          <cell r="G4514">
            <v>72</v>
          </cell>
          <cell r="AA4514">
            <v>40</v>
          </cell>
        </row>
        <row r="4515">
          <cell r="E4515" t="str">
            <v>Chinook salmon</v>
          </cell>
          <cell r="G4515">
            <v>67</v>
          </cell>
          <cell r="AA4515">
            <v>40</v>
          </cell>
        </row>
        <row r="4516">
          <cell r="E4516" t="str">
            <v>Chinook salmon</v>
          </cell>
          <cell r="G4516">
            <v>59</v>
          </cell>
          <cell r="AA4516">
            <v>40</v>
          </cell>
        </row>
        <row r="4517">
          <cell r="E4517" t="str">
            <v>Chinook salmon</v>
          </cell>
          <cell r="G4517">
            <v>62</v>
          </cell>
          <cell r="H4517" t="str">
            <v>AD</v>
          </cell>
          <cell r="AA4517">
            <v>40</v>
          </cell>
        </row>
        <row r="4518">
          <cell r="E4518" t="str">
            <v>Chinook salmon</v>
          </cell>
          <cell r="G4518">
            <v>56</v>
          </cell>
          <cell r="AA4518">
            <v>40</v>
          </cell>
        </row>
        <row r="4519">
          <cell r="E4519" t="str">
            <v>Chinook salmon</v>
          </cell>
          <cell r="G4519">
            <v>65</v>
          </cell>
          <cell r="H4519" t="str">
            <v>AD</v>
          </cell>
          <cell r="AA4519">
            <v>40</v>
          </cell>
        </row>
        <row r="4520">
          <cell r="E4520" t="str">
            <v>Chinook salmon</v>
          </cell>
          <cell r="G4520">
            <v>67</v>
          </cell>
          <cell r="AA4520">
            <v>40</v>
          </cell>
        </row>
        <row r="4521">
          <cell r="E4521" t="str">
            <v>Chinook salmon</v>
          </cell>
          <cell r="G4521">
            <v>66</v>
          </cell>
          <cell r="H4521" t="str">
            <v>AD</v>
          </cell>
          <cell r="AA4521">
            <v>40</v>
          </cell>
        </row>
        <row r="4522">
          <cell r="E4522" t="str">
            <v>Chinook salmon</v>
          </cell>
          <cell r="G4522">
            <v>64</v>
          </cell>
          <cell r="AA4522">
            <v>40</v>
          </cell>
        </row>
        <row r="4523">
          <cell r="E4523" t="str">
            <v>Chinook salmon</v>
          </cell>
          <cell r="G4523">
            <v>80</v>
          </cell>
          <cell r="AA4523">
            <v>40</v>
          </cell>
        </row>
        <row r="4524">
          <cell r="E4524" t="str">
            <v>Chinook salmon</v>
          </cell>
          <cell r="G4524">
            <v>60</v>
          </cell>
          <cell r="AA4524">
            <v>40</v>
          </cell>
        </row>
        <row r="4525">
          <cell r="E4525" t="str">
            <v>Chinook salmon</v>
          </cell>
          <cell r="G4525">
            <v>54</v>
          </cell>
          <cell r="AA4525">
            <v>40</v>
          </cell>
        </row>
        <row r="4526">
          <cell r="E4526" t="str">
            <v>Chinook salmon</v>
          </cell>
          <cell r="G4526">
            <v>54</v>
          </cell>
          <cell r="AA4526">
            <v>40</v>
          </cell>
        </row>
        <row r="4527">
          <cell r="E4527" t="str">
            <v>Chinook salmon</v>
          </cell>
          <cell r="G4527">
            <v>54</v>
          </cell>
          <cell r="AA4527">
            <v>40</v>
          </cell>
        </row>
        <row r="4528">
          <cell r="E4528" t="str">
            <v>Chinook salmon</v>
          </cell>
          <cell r="G4528">
            <v>67</v>
          </cell>
          <cell r="AA4528">
            <v>40</v>
          </cell>
        </row>
        <row r="4529">
          <cell r="E4529" t="str">
            <v>Chinook salmon</v>
          </cell>
          <cell r="G4529">
            <v>63</v>
          </cell>
          <cell r="H4529" t="str">
            <v>AD</v>
          </cell>
          <cell r="AA4529">
            <v>40</v>
          </cell>
        </row>
        <row r="4530">
          <cell r="E4530" t="str">
            <v>Chinook salmon</v>
          </cell>
          <cell r="G4530">
            <v>65</v>
          </cell>
          <cell r="H4530" t="str">
            <v>AD</v>
          </cell>
          <cell r="AA4530">
            <v>40</v>
          </cell>
        </row>
        <row r="4531">
          <cell r="E4531" t="str">
            <v>Chinook salmon</v>
          </cell>
          <cell r="G4531">
            <v>49</v>
          </cell>
          <cell r="AA4531">
            <v>40</v>
          </cell>
        </row>
        <row r="4532">
          <cell r="E4532" t="str">
            <v>Chinook salmon</v>
          </cell>
          <cell r="G4532">
            <v>51</v>
          </cell>
          <cell r="AA4532">
            <v>40</v>
          </cell>
        </row>
        <row r="4533">
          <cell r="E4533" t="str">
            <v>Chinook salmon</v>
          </cell>
          <cell r="G4533">
            <v>52</v>
          </cell>
          <cell r="AA4533">
            <v>40</v>
          </cell>
        </row>
        <row r="4534">
          <cell r="E4534" t="str">
            <v>Chinook salmon</v>
          </cell>
          <cell r="G4534">
            <v>49</v>
          </cell>
          <cell r="AA4534">
            <v>40</v>
          </cell>
        </row>
        <row r="4535">
          <cell r="E4535" t="str">
            <v>Chinook salmon</v>
          </cell>
          <cell r="G4535">
            <v>52</v>
          </cell>
          <cell r="AA4535">
            <v>40</v>
          </cell>
        </row>
        <row r="4536">
          <cell r="E4536" t="str">
            <v>Chinook salmon</v>
          </cell>
          <cell r="G4536">
            <v>48</v>
          </cell>
          <cell r="AA4536">
            <v>40</v>
          </cell>
        </row>
        <row r="4537">
          <cell r="E4537" t="str">
            <v>Chinook salmon</v>
          </cell>
          <cell r="G4537">
            <v>42</v>
          </cell>
          <cell r="H4537" t="str">
            <v>AD</v>
          </cell>
          <cell r="AA4537">
            <v>40</v>
          </cell>
        </row>
        <row r="4538">
          <cell r="E4538" t="str">
            <v>Chinook salmon</v>
          </cell>
          <cell r="G4538">
            <v>47</v>
          </cell>
          <cell r="H4538" t="str">
            <v>AD</v>
          </cell>
          <cell r="AA4538">
            <v>40</v>
          </cell>
        </row>
        <row r="4539">
          <cell r="E4539" t="str">
            <v>Chinook salmon</v>
          </cell>
          <cell r="G4539">
            <v>62</v>
          </cell>
          <cell r="AA4539">
            <v>40</v>
          </cell>
        </row>
        <row r="4540">
          <cell r="E4540" t="str">
            <v>Chinook salmon</v>
          </cell>
          <cell r="G4540">
            <v>53</v>
          </cell>
          <cell r="AA4540">
            <v>40</v>
          </cell>
        </row>
        <row r="4541">
          <cell r="E4541" t="str">
            <v>Chinook salmon</v>
          </cell>
          <cell r="G4541">
            <v>49</v>
          </cell>
          <cell r="AA4541">
            <v>40</v>
          </cell>
        </row>
        <row r="4542">
          <cell r="E4542" t="str">
            <v>Chinook salmon</v>
          </cell>
          <cell r="G4542">
            <v>69</v>
          </cell>
          <cell r="AA4542">
            <v>40</v>
          </cell>
        </row>
        <row r="4543">
          <cell r="E4543" t="str">
            <v>Chinook salmon</v>
          </cell>
          <cell r="G4543">
            <v>70</v>
          </cell>
          <cell r="AA4543">
            <v>40</v>
          </cell>
        </row>
        <row r="4544">
          <cell r="E4544" t="str">
            <v>Chinook salmon</v>
          </cell>
          <cell r="G4544">
            <v>60</v>
          </cell>
          <cell r="AA4544">
            <v>40</v>
          </cell>
        </row>
        <row r="4545">
          <cell r="E4545" t="str">
            <v>Chinook salmon</v>
          </cell>
          <cell r="G4545">
            <v>71</v>
          </cell>
          <cell r="H4545" t="str">
            <v>AD</v>
          </cell>
          <cell r="AA4545">
            <v>40</v>
          </cell>
        </row>
        <row r="4546">
          <cell r="E4546" t="str">
            <v>Chinook salmon</v>
          </cell>
          <cell r="G4546">
            <v>62</v>
          </cell>
          <cell r="H4546" t="str">
            <v>AD</v>
          </cell>
          <cell r="AA4546">
            <v>40</v>
          </cell>
        </row>
        <row r="4547">
          <cell r="E4547" t="str">
            <v>Chinook salmon</v>
          </cell>
          <cell r="G4547">
            <v>48</v>
          </cell>
          <cell r="AA4547">
            <v>40</v>
          </cell>
        </row>
        <row r="4548">
          <cell r="E4548" t="str">
            <v>Chinook salmon</v>
          </cell>
          <cell r="G4548">
            <v>52</v>
          </cell>
          <cell r="AA4548">
            <v>40</v>
          </cell>
        </row>
        <row r="4549">
          <cell r="E4549" t="str">
            <v>Chinook salmon</v>
          </cell>
          <cell r="G4549">
            <v>59</v>
          </cell>
          <cell r="H4549" t="str">
            <v>AD</v>
          </cell>
          <cell r="AA4549">
            <v>40</v>
          </cell>
        </row>
        <row r="4550">
          <cell r="E4550" t="str">
            <v>Chinook salmon</v>
          </cell>
          <cell r="G4550">
            <v>54</v>
          </cell>
          <cell r="AA4550">
            <v>40</v>
          </cell>
        </row>
        <row r="4551">
          <cell r="E4551" t="str">
            <v>Chinook salmon</v>
          </cell>
          <cell r="G4551">
            <v>50</v>
          </cell>
          <cell r="AA4551">
            <v>40</v>
          </cell>
        </row>
        <row r="4552">
          <cell r="E4552" t="str">
            <v>Chinook salmon</v>
          </cell>
          <cell r="G4552">
            <v>48</v>
          </cell>
          <cell r="AA4552">
            <v>40</v>
          </cell>
        </row>
        <row r="4553">
          <cell r="E4553" t="str">
            <v>Chinook salmon</v>
          </cell>
          <cell r="G4553">
            <v>63</v>
          </cell>
          <cell r="AA4553">
            <v>40</v>
          </cell>
        </row>
        <row r="4554">
          <cell r="E4554" t="str">
            <v>Chinook salmon</v>
          </cell>
          <cell r="G4554">
            <v>51</v>
          </cell>
          <cell r="H4554" t="str">
            <v>AD</v>
          </cell>
          <cell r="AA4554">
            <v>40</v>
          </cell>
        </row>
        <row r="4555">
          <cell r="E4555" t="str">
            <v>Chinook salmon</v>
          </cell>
          <cell r="G4555">
            <v>66</v>
          </cell>
          <cell r="AA4555">
            <v>40</v>
          </cell>
        </row>
        <row r="4556">
          <cell r="E4556" t="str">
            <v>Chinook salmon</v>
          </cell>
          <cell r="G4556">
            <v>44</v>
          </cell>
          <cell r="AA4556">
            <v>40</v>
          </cell>
        </row>
        <row r="4557">
          <cell r="E4557" t="str">
            <v>Chinook salmon</v>
          </cell>
          <cell r="G4557">
            <v>69</v>
          </cell>
          <cell r="H4557" t="str">
            <v>AD</v>
          </cell>
          <cell r="AA4557">
            <v>40</v>
          </cell>
        </row>
        <row r="4558">
          <cell r="E4558" t="str">
            <v>Chinook salmon</v>
          </cell>
          <cell r="G4558">
            <v>65</v>
          </cell>
          <cell r="AA4558">
            <v>40</v>
          </cell>
        </row>
        <row r="4559">
          <cell r="E4559" t="str">
            <v>Chinook salmon</v>
          </cell>
          <cell r="G4559">
            <v>48</v>
          </cell>
          <cell r="H4559" t="str">
            <v>AD</v>
          </cell>
          <cell r="AA4559">
            <v>40</v>
          </cell>
        </row>
        <row r="4560">
          <cell r="E4560" t="str">
            <v>Chinook salmon</v>
          </cell>
          <cell r="G4560">
            <v>56</v>
          </cell>
          <cell r="AA4560">
            <v>40</v>
          </cell>
        </row>
        <row r="4561">
          <cell r="E4561" t="str">
            <v>Chinook salmon</v>
          </cell>
          <cell r="G4561">
            <v>51</v>
          </cell>
          <cell r="H4561" t="str">
            <v>AD</v>
          </cell>
          <cell r="AA4561">
            <v>40</v>
          </cell>
        </row>
        <row r="4562">
          <cell r="E4562" t="str">
            <v>Chinook salmon</v>
          </cell>
          <cell r="G4562">
            <v>60</v>
          </cell>
          <cell r="AA4562">
            <v>40</v>
          </cell>
        </row>
        <row r="4563">
          <cell r="E4563" t="str">
            <v>Chinook salmon</v>
          </cell>
          <cell r="G4563">
            <v>66</v>
          </cell>
          <cell r="AA4563">
            <v>40</v>
          </cell>
        </row>
        <row r="4564">
          <cell r="E4564" t="str">
            <v>Chinook salmon</v>
          </cell>
          <cell r="G4564">
            <v>54</v>
          </cell>
          <cell r="H4564" t="str">
            <v>AD</v>
          </cell>
          <cell r="AA4564">
            <v>40</v>
          </cell>
        </row>
        <row r="4565">
          <cell r="E4565" t="str">
            <v>Chinook salmon</v>
          </cell>
          <cell r="G4565">
            <v>74</v>
          </cell>
          <cell r="H4565" t="str">
            <v>AD</v>
          </cell>
          <cell r="AA4565">
            <v>40</v>
          </cell>
        </row>
        <row r="4566">
          <cell r="E4566" t="str">
            <v>Chinook salmon</v>
          </cell>
          <cell r="G4566">
            <v>55</v>
          </cell>
          <cell r="AA4566">
            <v>40</v>
          </cell>
        </row>
        <row r="4567">
          <cell r="E4567" t="str">
            <v>Chinook salmon</v>
          </cell>
          <cell r="G4567">
            <v>51</v>
          </cell>
          <cell r="AA4567">
            <v>40</v>
          </cell>
        </row>
        <row r="4568">
          <cell r="E4568" t="str">
            <v>Chinook salmon</v>
          </cell>
          <cell r="G4568">
            <v>65</v>
          </cell>
          <cell r="AA4568">
            <v>40</v>
          </cell>
        </row>
        <row r="4569">
          <cell r="E4569" t="str">
            <v>Chinook salmon</v>
          </cell>
          <cell r="G4569">
            <v>63</v>
          </cell>
          <cell r="H4569" t="str">
            <v>AD</v>
          </cell>
          <cell r="AA4569">
            <v>40</v>
          </cell>
        </row>
        <row r="4570">
          <cell r="E4570" t="str">
            <v>Chinook salmon</v>
          </cell>
          <cell r="G4570">
            <v>69</v>
          </cell>
          <cell r="AA4570">
            <v>40</v>
          </cell>
        </row>
        <row r="4571">
          <cell r="E4571" t="str">
            <v>Chinook salmon</v>
          </cell>
          <cell r="G4571">
            <v>57</v>
          </cell>
          <cell r="AA4571">
            <v>40</v>
          </cell>
        </row>
        <row r="4572">
          <cell r="E4572" t="str">
            <v>Chinook salmon</v>
          </cell>
          <cell r="G4572">
            <v>53</v>
          </cell>
          <cell r="AA4572">
            <v>40</v>
          </cell>
        </row>
        <row r="4573">
          <cell r="E4573" t="str">
            <v>Chinook salmon</v>
          </cell>
          <cell r="G4573">
            <v>68</v>
          </cell>
          <cell r="AA4573">
            <v>40</v>
          </cell>
        </row>
        <row r="4574">
          <cell r="E4574" t="str">
            <v>Chinook salmon</v>
          </cell>
          <cell r="G4574">
            <v>65</v>
          </cell>
          <cell r="AA4574">
            <v>40</v>
          </cell>
        </row>
        <row r="4575">
          <cell r="E4575" t="str">
            <v>Chinook salmon</v>
          </cell>
          <cell r="G4575">
            <v>62</v>
          </cell>
          <cell r="AA4575">
            <v>40</v>
          </cell>
        </row>
        <row r="4576">
          <cell r="E4576" t="str">
            <v>Chinook salmon</v>
          </cell>
          <cell r="G4576">
            <v>56</v>
          </cell>
          <cell r="AA4576">
            <v>40</v>
          </cell>
        </row>
        <row r="4577">
          <cell r="E4577" t="str">
            <v>Chinook salmon</v>
          </cell>
          <cell r="G4577">
            <v>45</v>
          </cell>
          <cell r="AA4577">
            <v>40</v>
          </cell>
        </row>
        <row r="4578">
          <cell r="E4578" t="str">
            <v>Chinook salmon</v>
          </cell>
          <cell r="G4578">
            <v>48</v>
          </cell>
          <cell r="AA4578">
            <v>40</v>
          </cell>
        </row>
        <row r="4579">
          <cell r="E4579" t="str">
            <v>Chinook salmon</v>
          </cell>
          <cell r="G4579">
            <v>73</v>
          </cell>
          <cell r="H4579" t="str">
            <v>AD</v>
          </cell>
          <cell r="AA4579">
            <v>40</v>
          </cell>
        </row>
        <row r="4580">
          <cell r="E4580" t="str">
            <v>Chinook salmon</v>
          </cell>
          <cell r="G4580">
            <v>51</v>
          </cell>
          <cell r="AA4580">
            <v>40</v>
          </cell>
        </row>
        <row r="4581">
          <cell r="E4581" t="str">
            <v>Chinook salmon</v>
          </cell>
          <cell r="G4581">
            <v>66</v>
          </cell>
          <cell r="AA4581">
            <v>40</v>
          </cell>
        </row>
        <row r="4582">
          <cell r="E4582" t="str">
            <v>Chinook salmon</v>
          </cell>
          <cell r="G4582">
            <v>63</v>
          </cell>
          <cell r="AA4582">
            <v>40</v>
          </cell>
        </row>
        <row r="4583">
          <cell r="E4583" t="str">
            <v>Chinook salmon</v>
          </cell>
          <cell r="G4583">
            <v>56</v>
          </cell>
          <cell r="H4583" t="str">
            <v>AD</v>
          </cell>
          <cell r="AA4583">
            <v>40</v>
          </cell>
        </row>
        <row r="4584">
          <cell r="E4584" t="str">
            <v>Chinook salmon</v>
          </cell>
          <cell r="G4584">
            <v>59</v>
          </cell>
          <cell r="H4584" t="str">
            <v>AD</v>
          </cell>
          <cell r="AA4584">
            <v>40</v>
          </cell>
        </row>
        <row r="4585">
          <cell r="E4585" t="str">
            <v>Chinook salmon</v>
          </cell>
          <cell r="G4585">
            <v>75</v>
          </cell>
          <cell r="H4585" t="str">
            <v>AD</v>
          </cell>
          <cell r="AA4585">
            <v>40</v>
          </cell>
        </row>
        <row r="4586">
          <cell r="E4586" t="str">
            <v>Chinook salmon</v>
          </cell>
          <cell r="G4586">
            <v>48</v>
          </cell>
          <cell r="AA4586">
            <v>40</v>
          </cell>
        </row>
        <row r="4587">
          <cell r="E4587" t="str">
            <v>Chinook salmon</v>
          </cell>
          <cell r="G4587">
            <v>54</v>
          </cell>
          <cell r="AA4587">
            <v>40</v>
          </cell>
        </row>
        <row r="4588">
          <cell r="E4588" t="str">
            <v>Chinook salmon</v>
          </cell>
          <cell r="G4588">
            <v>52</v>
          </cell>
          <cell r="AA4588">
            <v>40</v>
          </cell>
        </row>
        <row r="4589">
          <cell r="E4589" t="str">
            <v>Chinook salmon</v>
          </cell>
          <cell r="G4589">
            <v>70</v>
          </cell>
          <cell r="AA4589">
            <v>40</v>
          </cell>
        </row>
        <row r="4590">
          <cell r="E4590" t="str">
            <v>Chinook salmon</v>
          </cell>
          <cell r="G4590">
            <v>45</v>
          </cell>
          <cell r="H4590" t="str">
            <v>AD</v>
          </cell>
          <cell r="AA4590">
            <v>40</v>
          </cell>
        </row>
        <row r="4591">
          <cell r="E4591" t="str">
            <v>Chinook salmon</v>
          </cell>
          <cell r="G4591">
            <v>64</v>
          </cell>
          <cell r="AA4591">
            <v>40</v>
          </cell>
        </row>
        <row r="4592">
          <cell r="E4592" t="str">
            <v>Chinook salmon</v>
          </cell>
          <cell r="G4592">
            <v>71</v>
          </cell>
          <cell r="AA4592">
            <v>40</v>
          </cell>
        </row>
        <row r="4593">
          <cell r="E4593" t="str">
            <v>Chinook salmon</v>
          </cell>
          <cell r="G4593">
            <v>51</v>
          </cell>
          <cell r="AA4593">
            <v>40</v>
          </cell>
        </row>
        <row r="4594">
          <cell r="E4594" t="str">
            <v>Chinook salmon</v>
          </cell>
          <cell r="G4594">
            <v>53</v>
          </cell>
          <cell r="AA4594">
            <v>40</v>
          </cell>
        </row>
        <row r="4595">
          <cell r="E4595" t="str">
            <v>Chinook salmon</v>
          </cell>
          <cell r="G4595">
            <v>59</v>
          </cell>
          <cell r="AA4595">
            <v>40</v>
          </cell>
        </row>
        <row r="4596">
          <cell r="E4596" t="str">
            <v>Chinook salmon</v>
          </cell>
          <cell r="G4596">
            <v>57</v>
          </cell>
          <cell r="H4596" t="str">
            <v>AD</v>
          </cell>
          <cell r="AA4596">
            <v>40</v>
          </cell>
        </row>
        <row r="4597">
          <cell r="E4597" t="str">
            <v>Chinook salmon</v>
          </cell>
          <cell r="G4597">
            <v>61</v>
          </cell>
          <cell r="AA4597">
            <v>40</v>
          </cell>
        </row>
        <row r="4598">
          <cell r="E4598" t="str">
            <v>Chinook salmon</v>
          </cell>
          <cell r="G4598">
            <v>73</v>
          </cell>
          <cell r="AA4598">
            <v>40</v>
          </cell>
        </row>
        <row r="4599">
          <cell r="E4599" t="str">
            <v>Chinook salmon</v>
          </cell>
          <cell r="G4599">
            <v>58</v>
          </cell>
          <cell r="AA4599">
            <v>40</v>
          </cell>
        </row>
        <row r="4600">
          <cell r="E4600" t="str">
            <v>Chinook salmon</v>
          </cell>
          <cell r="G4600">
            <v>71</v>
          </cell>
          <cell r="H4600" t="str">
            <v>AD</v>
          </cell>
          <cell r="AA4600">
            <v>40</v>
          </cell>
        </row>
        <row r="4601">
          <cell r="E4601" t="str">
            <v>Chinook salmon</v>
          </cell>
          <cell r="G4601">
            <v>47</v>
          </cell>
          <cell r="AA4601">
            <v>40</v>
          </cell>
        </row>
        <row r="4602">
          <cell r="E4602" t="str">
            <v>Chinook salmon</v>
          </cell>
          <cell r="G4602">
            <v>48</v>
          </cell>
          <cell r="H4602" t="str">
            <v>AD</v>
          </cell>
          <cell r="AA4602">
            <v>40</v>
          </cell>
        </row>
        <row r="4603">
          <cell r="E4603" t="str">
            <v>Chinook salmon</v>
          </cell>
          <cell r="G4603">
            <v>59</v>
          </cell>
          <cell r="AA4603">
            <v>40</v>
          </cell>
        </row>
        <row r="4604">
          <cell r="E4604" t="str">
            <v>Chinook salmon</v>
          </cell>
          <cell r="G4604">
            <v>48</v>
          </cell>
          <cell r="AA4604">
            <v>40</v>
          </cell>
        </row>
        <row r="4605">
          <cell r="E4605" t="str">
            <v>Chinook salmon</v>
          </cell>
          <cell r="G4605">
            <v>74</v>
          </cell>
          <cell r="AA4605">
            <v>40</v>
          </cell>
        </row>
        <row r="4606">
          <cell r="E4606" t="str">
            <v>Chinook salmon</v>
          </cell>
          <cell r="G4606">
            <v>51</v>
          </cell>
          <cell r="AA4606">
            <v>40</v>
          </cell>
        </row>
        <row r="4607">
          <cell r="E4607" t="str">
            <v>Chinook salmon</v>
          </cell>
          <cell r="G4607">
            <v>64</v>
          </cell>
          <cell r="AA4607">
            <v>40</v>
          </cell>
        </row>
        <row r="4608">
          <cell r="E4608" t="str">
            <v>Chinook salmon</v>
          </cell>
          <cell r="G4608">
            <v>65</v>
          </cell>
          <cell r="AA4608">
            <v>40</v>
          </cell>
        </row>
        <row r="4609">
          <cell r="E4609" t="str">
            <v>Chinook salmon</v>
          </cell>
          <cell r="G4609">
            <v>51</v>
          </cell>
          <cell r="H4609" t="str">
            <v>AD</v>
          </cell>
          <cell r="AA4609">
            <v>40</v>
          </cell>
        </row>
        <row r="4610">
          <cell r="E4610" t="str">
            <v>Chinook salmon</v>
          </cell>
          <cell r="G4610">
            <v>75</v>
          </cell>
          <cell r="H4610" t="str">
            <v>AD</v>
          </cell>
          <cell r="AA4610">
            <v>40</v>
          </cell>
        </row>
        <row r="4611">
          <cell r="E4611" t="str">
            <v>Chinook salmon</v>
          </cell>
          <cell r="G4611">
            <v>58</v>
          </cell>
          <cell r="AA4611">
            <v>40</v>
          </cell>
        </row>
        <row r="4612">
          <cell r="E4612" t="str">
            <v>Chinook salmon</v>
          </cell>
          <cell r="G4612">
            <v>42</v>
          </cell>
          <cell r="AA4612">
            <v>40</v>
          </cell>
        </row>
        <row r="4613">
          <cell r="E4613" t="str">
            <v>Chinook salmon</v>
          </cell>
          <cell r="G4613">
            <v>62</v>
          </cell>
          <cell r="AA4613">
            <v>40</v>
          </cell>
        </row>
        <row r="4614">
          <cell r="E4614" t="str">
            <v>Chinook salmon</v>
          </cell>
          <cell r="G4614">
            <v>65</v>
          </cell>
          <cell r="H4614" t="str">
            <v>AD</v>
          </cell>
          <cell r="AA4614">
            <v>40</v>
          </cell>
        </row>
        <row r="4615">
          <cell r="E4615" t="str">
            <v>Chinook salmon</v>
          </cell>
          <cell r="G4615">
            <v>52</v>
          </cell>
          <cell r="AA4615">
            <v>40</v>
          </cell>
        </row>
        <row r="4616">
          <cell r="E4616" t="str">
            <v>Chinook salmon</v>
          </cell>
          <cell r="G4616">
            <v>50</v>
          </cell>
          <cell r="AA4616">
            <v>40</v>
          </cell>
        </row>
        <row r="4617">
          <cell r="E4617" t="str">
            <v>Chinook salmon</v>
          </cell>
          <cell r="G4617">
            <v>43</v>
          </cell>
          <cell r="AA4617">
            <v>40</v>
          </cell>
        </row>
        <row r="4618">
          <cell r="E4618" t="str">
            <v>Chinook salmon</v>
          </cell>
          <cell r="G4618">
            <v>55</v>
          </cell>
          <cell r="AA4618">
            <v>40</v>
          </cell>
        </row>
        <row r="4619">
          <cell r="E4619" t="str">
            <v>Chinook salmon</v>
          </cell>
          <cell r="G4619">
            <v>60</v>
          </cell>
          <cell r="AA4619">
            <v>40</v>
          </cell>
        </row>
        <row r="4620">
          <cell r="E4620" t="str">
            <v>Chinook salmon</v>
          </cell>
          <cell r="G4620">
            <v>53</v>
          </cell>
          <cell r="AA4620">
            <v>40</v>
          </cell>
        </row>
        <row r="4621">
          <cell r="E4621" t="str">
            <v>Chinook salmon</v>
          </cell>
          <cell r="G4621">
            <v>67</v>
          </cell>
          <cell r="AA4621">
            <v>40</v>
          </cell>
        </row>
        <row r="4622">
          <cell r="E4622" t="str">
            <v>Chinook salmon</v>
          </cell>
          <cell r="G4622">
            <v>52</v>
          </cell>
          <cell r="AA4622">
            <v>40</v>
          </cell>
        </row>
        <row r="4623">
          <cell r="E4623" t="str">
            <v>Chinook salmon</v>
          </cell>
          <cell r="G4623">
            <v>53</v>
          </cell>
          <cell r="AA4623">
            <v>40</v>
          </cell>
        </row>
        <row r="4624">
          <cell r="E4624" t="str">
            <v>Chinook salmon</v>
          </cell>
          <cell r="G4624">
            <v>58</v>
          </cell>
          <cell r="AA4624">
            <v>40</v>
          </cell>
        </row>
        <row r="4625">
          <cell r="E4625" t="str">
            <v>Chinook salmon</v>
          </cell>
          <cell r="G4625">
            <v>65</v>
          </cell>
          <cell r="AA4625">
            <v>40</v>
          </cell>
        </row>
        <row r="4626">
          <cell r="E4626" t="str">
            <v>Chinook salmon</v>
          </cell>
          <cell r="G4626">
            <v>66</v>
          </cell>
          <cell r="AA4626">
            <v>40</v>
          </cell>
        </row>
        <row r="4627">
          <cell r="E4627" t="str">
            <v>Chinook salmon</v>
          </cell>
          <cell r="G4627">
            <v>67</v>
          </cell>
          <cell r="AA4627">
            <v>40</v>
          </cell>
        </row>
        <row r="4628">
          <cell r="E4628" t="str">
            <v>Chinook salmon</v>
          </cell>
          <cell r="G4628">
            <v>64</v>
          </cell>
          <cell r="H4628" t="str">
            <v>AD</v>
          </cell>
          <cell r="AA4628">
            <v>40</v>
          </cell>
        </row>
        <row r="4629">
          <cell r="E4629" t="str">
            <v>Chinook salmon</v>
          </cell>
          <cell r="G4629">
            <v>51</v>
          </cell>
          <cell r="AA4629">
            <v>40</v>
          </cell>
        </row>
        <row r="4630">
          <cell r="E4630" t="str">
            <v>Chinook salmon</v>
          </cell>
          <cell r="G4630">
            <v>46</v>
          </cell>
          <cell r="H4630" t="str">
            <v>AD</v>
          </cell>
          <cell r="AA4630">
            <v>40</v>
          </cell>
        </row>
        <row r="4631">
          <cell r="E4631" t="str">
            <v>Chinook salmon</v>
          </cell>
          <cell r="G4631">
            <v>53</v>
          </cell>
          <cell r="AA4631">
            <v>40</v>
          </cell>
        </row>
        <row r="4632">
          <cell r="E4632" t="str">
            <v>Chinook salmon</v>
          </cell>
          <cell r="G4632">
            <v>50</v>
          </cell>
          <cell r="AA4632">
            <v>40</v>
          </cell>
        </row>
        <row r="4633">
          <cell r="E4633" t="str">
            <v>Chinook salmon</v>
          </cell>
          <cell r="G4633">
            <v>69</v>
          </cell>
          <cell r="AA4633">
            <v>40</v>
          </cell>
        </row>
        <row r="4634">
          <cell r="E4634" t="str">
            <v>Chinook salmon</v>
          </cell>
          <cell r="G4634">
            <v>56</v>
          </cell>
          <cell r="AA4634">
            <v>40</v>
          </cell>
        </row>
        <row r="4635">
          <cell r="E4635" t="str">
            <v>Chinook salmon</v>
          </cell>
          <cell r="G4635">
            <v>67</v>
          </cell>
          <cell r="AA4635">
            <v>40</v>
          </cell>
        </row>
        <row r="4636">
          <cell r="E4636" t="str">
            <v>Chinook salmon</v>
          </cell>
          <cell r="G4636">
            <v>56</v>
          </cell>
          <cell r="AA4636">
            <v>40</v>
          </cell>
        </row>
        <row r="4637">
          <cell r="E4637" t="str">
            <v>Chinook salmon</v>
          </cell>
          <cell r="G4637">
            <v>68</v>
          </cell>
          <cell r="AA4637">
            <v>40</v>
          </cell>
        </row>
        <row r="4638">
          <cell r="E4638" t="str">
            <v>Chinook salmon</v>
          </cell>
          <cell r="G4638">
            <v>49</v>
          </cell>
          <cell r="AA4638">
            <v>40</v>
          </cell>
        </row>
        <row r="4639">
          <cell r="E4639" t="str">
            <v>Chinook salmon</v>
          </cell>
          <cell r="G4639">
            <v>52</v>
          </cell>
          <cell r="AA4639">
            <v>40</v>
          </cell>
        </row>
        <row r="4640">
          <cell r="E4640" t="str">
            <v>Chinook salmon</v>
          </cell>
          <cell r="G4640">
            <v>53</v>
          </cell>
          <cell r="AA4640">
            <v>40</v>
          </cell>
        </row>
        <row r="4641">
          <cell r="E4641" t="str">
            <v>Chinook salmon</v>
          </cell>
          <cell r="G4641">
            <v>70</v>
          </cell>
          <cell r="AA4641">
            <v>40</v>
          </cell>
        </row>
        <row r="4642">
          <cell r="E4642" t="str">
            <v>Chinook salmon</v>
          </cell>
          <cell r="G4642">
            <v>65</v>
          </cell>
          <cell r="AA4642">
            <v>40</v>
          </cell>
        </row>
        <row r="4643">
          <cell r="E4643" t="str">
            <v>Chinook salmon</v>
          </cell>
          <cell r="G4643">
            <v>65</v>
          </cell>
          <cell r="AA4643">
            <v>40</v>
          </cell>
        </row>
        <row r="4644">
          <cell r="E4644" t="str">
            <v>Chinook salmon</v>
          </cell>
          <cell r="G4644">
            <v>57</v>
          </cell>
          <cell r="AA4644">
            <v>40</v>
          </cell>
        </row>
        <row r="4645">
          <cell r="E4645" t="str">
            <v>Chinook salmon</v>
          </cell>
          <cell r="G4645">
            <v>46</v>
          </cell>
          <cell r="AA4645">
            <v>40</v>
          </cell>
        </row>
        <row r="4646">
          <cell r="E4646" t="str">
            <v>Chinook salmon</v>
          </cell>
          <cell r="G4646">
            <v>46</v>
          </cell>
          <cell r="H4646" t="str">
            <v>AD</v>
          </cell>
          <cell r="AA4646">
            <v>40</v>
          </cell>
        </row>
        <row r="4647">
          <cell r="E4647" t="str">
            <v>Chinook salmon</v>
          </cell>
          <cell r="G4647">
            <v>77</v>
          </cell>
          <cell r="AA4647">
            <v>40</v>
          </cell>
        </row>
        <row r="4648">
          <cell r="E4648" t="str">
            <v>Chinook salmon</v>
          </cell>
          <cell r="G4648">
            <v>53</v>
          </cell>
          <cell r="AA4648">
            <v>40</v>
          </cell>
        </row>
        <row r="4649">
          <cell r="E4649" t="str">
            <v>Chinook salmon</v>
          </cell>
          <cell r="G4649">
            <v>47</v>
          </cell>
          <cell r="AA4649">
            <v>40</v>
          </cell>
        </row>
        <row r="4650">
          <cell r="E4650" t="str">
            <v>Chinook salmon</v>
          </cell>
          <cell r="G4650">
            <v>59</v>
          </cell>
          <cell r="AA4650">
            <v>40</v>
          </cell>
        </row>
        <row r="4651">
          <cell r="E4651" t="str">
            <v>Chinook salmon</v>
          </cell>
          <cell r="G4651">
            <v>58</v>
          </cell>
          <cell r="AA4651">
            <v>40</v>
          </cell>
        </row>
        <row r="4652">
          <cell r="E4652" t="str">
            <v>Chinook salmon</v>
          </cell>
          <cell r="G4652">
            <v>47</v>
          </cell>
          <cell r="AA4652">
            <v>40</v>
          </cell>
        </row>
        <row r="4653">
          <cell r="E4653" t="str">
            <v>Chinook salmon</v>
          </cell>
          <cell r="G4653">
            <v>55</v>
          </cell>
          <cell r="AA4653">
            <v>40</v>
          </cell>
        </row>
        <row r="4654">
          <cell r="E4654" t="str">
            <v>Chinook salmon</v>
          </cell>
          <cell r="G4654">
            <v>49</v>
          </cell>
          <cell r="AA4654">
            <v>40</v>
          </cell>
        </row>
        <row r="4655">
          <cell r="E4655" t="str">
            <v>Chinook salmon</v>
          </cell>
          <cell r="G4655">
            <v>64</v>
          </cell>
          <cell r="AA4655">
            <v>40</v>
          </cell>
        </row>
        <row r="4656">
          <cell r="E4656" t="str">
            <v>Chinook salmon</v>
          </cell>
          <cell r="G4656">
            <v>58</v>
          </cell>
          <cell r="AA4656">
            <v>40</v>
          </cell>
        </row>
        <row r="4657">
          <cell r="E4657" t="str">
            <v>Chinook salmon</v>
          </cell>
          <cell r="G4657">
            <v>66</v>
          </cell>
          <cell r="AA4657">
            <v>40</v>
          </cell>
        </row>
        <row r="4658">
          <cell r="E4658" t="str">
            <v>Chinook salmon</v>
          </cell>
          <cell r="G4658">
            <v>65</v>
          </cell>
          <cell r="AA4658">
            <v>40</v>
          </cell>
        </row>
        <row r="4659">
          <cell r="E4659" t="str">
            <v>Chinook salmon</v>
          </cell>
          <cell r="G4659">
            <v>65</v>
          </cell>
          <cell r="AA4659">
            <v>40</v>
          </cell>
        </row>
        <row r="4660">
          <cell r="E4660" t="str">
            <v>Chinook salmon</v>
          </cell>
          <cell r="G4660">
            <v>68</v>
          </cell>
          <cell r="AA4660">
            <v>40</v>
          </cell>
        </row>
        <row r="4661">
          <cell r="E4661" t="str">
            <v>Chinook salmon</v>
          </cell>
          <cell r="G4661">
            <v>63</v>
          </cell>
          <cell r="H4661" t="str">
            <v>AD</v>
          </cell>
          <cell r="AA4661">
            <v>40</v>
          </cell>
        </row>
        <row r="4662">
          <cell r="E4662" t="str">
            <v>Chinook salmon</v>
          </cell>
          <cell r="G4662">
            <v>45</v>
          </cell>
          <cell r="AA4662">
            <v>40</v>
          </cell>
        </row>
        <row r="4663">
          <cell r="E4663" t="str">
            <v>Chinook salmon</v>
          </cell>
          <cell r="G4663">
            <v>52</v>
          </cell>
          <cell r="AA4663">
            <v>40</v>
          </cell>
        </row>
        <row r="4664">
          <cell r="E4664" t="str">
            <v>Chinook salmon</v>
          </cell>
          <cell r="G4664">
            <v>47</v>
          </cell>
          <cell r="AA4664">
            <v>40</v>
          </cell>
        </row>
        <row r="4665">
          <cell r="E4665" t="str">
            <v>Chinook salmon</v>
          </cell>
          <cell r="G4665">
            <v>49</v>
          </cell>
          <cell r="AA4665">
            <v>40</v>
          </cell>
        </row>
        <row r="4666">
          <cell r="E4666" t="str">
            <v>Chinook salmon</v>
          </cell>
          <cell r="G4666">
            <v>63</v>
          </cell>
          <cell r="AA4666">
            <v>40</v>
          </cell>
        </row>
        <row r="4667">
          <cell r="E4667" t="str">
            <v>Chinook salmon</v>
          </cell>
          <cell r="G4667">
            <v>57</v>
          </cell>
          <cell r="AA4667">
            <v>40</v>
          </cell>
        </row>
        <row r="4668">
          <cell r="E4668" t="str">
            <v>Chinook salmon</v>
          </cell>
          <cell r="G4668">
            <v>55</v>
          </cell>
          <cell r="AA4668">
            <v>40</v>
          </cell>
        </row>
        <row r="4669">
          <cell r="E4669" t="str">
            <v>Chinook salmon</v>
          </cell>
          <cell r="G4669">
            <v>58</v>
          </cell>
          <cell r="AA4669">
            <v>40</v>
          </cell>
        </row>
        <row r="4670">
          <cell r="E4670" t="str">
            <v>Chinook salmon</v>
          </cell>
          <cell r="G4670">
            <v>64</v>
          </cell>
          <cell r="H4670" t="str">
            <v>AD</v>
          </cell>
          <cell r="AA4670">
            <v>40</v>
          </cell>
        </row>
        <row r="4671">
          <cell r="E4671" t="str">
            <v>Chinook salmon</v>
          </cell>
          <cell r="G4671">
            <v>68</v>
          </cell>
          <cell r="AA4671">
            <v>40</v>
          </cell>
        </row>
        <row r="4672">
          <cell r="E4672" t="str">
            <v>Chinook salmon</v>
          </cell>
          <cell r="G4672">
            <v>69</v>
          </cell>
          <cell r="AA4672">
            <v>40</v>
          </cell>
        </row>
        <row r="4673">
          <cell r="E4673" t="str">
            <v>Chinook salmon</v>
          </cell>
          <cell r="G4673">
            <v>78</v>
          </cell>
          <cell r="H4673" t="str">
            <v>AD</v>
          </cell>
          <cell r="AA4673">
            <v>40</v>
          </cell>
        </row>
        <row r="4674">
          <cell r="E4674" t="str">
            <v>Chinook salmon</v>
          </cell>
          <cell r="G4674">
            <v>72</v>
          </cell>
          <cell r="AA4674">
            <v>40</v>
          </cell>
        </row>
        <row r="4675">
          <cell r="E4675" t="str">
            <v>Chinook salmon</v>
          </cell>
          <cell r="G4675">
            <v>62</v>
          </cell>
          <cell r="AA4675">
            <v>40</v>
          </cell>
        </row>
        <row r="4676">
          <cell r="E4676" t="str">
            <v>Chinook salmon</v>
          </cell>
          <cell r="G4676">
            <v>43</v>
          </cell>
          <cell r="AA4676">
            <v>40</v>
          </cell>
        </row>
        <row r="4677">
          <cell r="E4677" t="str">
            <v>Chinook salmon</v>
          </cell>
          <cell r="G4677">
            <v>49</v>
          </cell>
          <cell r="AA4677">
            <v>40</v>
          </cell>
        </row>
        <row r="4678">
          <cell r="E4678" t="str">
            <v>Chinook salmon</v>
          </cell>
          <cell r="G4678">
            <v>56</v>
          </cell>
          <cell r="AA4678">
            <v>40</v>
          </cell>
        </row>
        <row r="4679">
          <cell r="E4679" t="str">
            <v>Chinook salmon</v>
          </cell>
          <cell r="G4679">
            <v>56</v>
          </cell>
          <cell r="AA4679">
            <v>40</v>
          </cell>
        </row>
        <row r="4680">
          <cell r="E4680" t="str">
            <v>Chinook salmon</v>
          </cell>
          <cell r="G4680">
            <v>63</v>
          </cell>
          <cell r="AA4680">
            <v>40</v>
          </cell>
        </row>
        <row r="4681">
          <cell r="E4681" t="str">
            <v>Chinook salmon</v>
          </cell>
          <cell r="G4681">
            <v>49</v>
          </cell>
          <cell r="H4681" t="str">
            <v>AD</v>
          </cell>
          <cell r="AA4681">
            <v>40</v>
          </cell>
        </row>
        <row r="4682">
          <cell r="E4682" t="str">
            <v>Chinook salmon</v>
          </cell>
          <cell r="G4682">
            <v>66</v>
          </cell>
          <cell r="AA4682">
            <v>40</v>
          </cell>
        </row>
        <row r="4683">
          <cell r="E4683" t="str">
            <v>Chinook salmon</v>
          </cell>
          <cell r="G4683">
            <v>43</v>
          </cell>
          <cell r="H4683" t="str">
            <v>AD</v>
          </cell>
          <cell r="AA4683">
            <v>40</v>
          </cell>
        </row>
        <row r="4684">
          <cell r="E4684" t="str">
            <v>Chinook salmon</v>
          </cell>
          <cell r="G4684">
            <v>53</v>
          </cell>
          <cell r="AA4684">
            <v>40</v>
          </cell>
        </row>
        <row r="4685">
          <cell r="E4685" t="str">
            <v>Chinook salmon</v>
          </cell>
          <cell r="G4685">
            <v>51</v>
          </cell>
          <cell r="AA4685">
            <v>40</v>
          </cell>
        </row>
        <row r="4686">
          <cell r="E4686" t="str">
            <v>Chinook salmon</v>
          </cell>
          <cell r="G4686">
            <v>73</v>
          </cell>
          <cell r="AA4686">
            <v>40</v>
          </cell>
        </row>
        <row r="4687">
          <cell r="E4687" t="str">
            <v>Chinook salmon</v>
          </cell>
          <cell r="G4687">
            <v>48</v>
          </cell>
          <cell r="AA4687">
            <v>40</v>
          </cell>
        </row>
        <row r="4688">
          <cell r="E4688" t="str">
            <v>Chinook salmon</v>
          </cell>
          <cell r="G4688">
            <v>62</v>
          </cell>
          <cell r="AA4688">
            <v>40</v>
          </cell>
        </row>
        <row r="4689">
          <cell r="E4689" t="str">
            <v>Chinook salmon</v>
          </cell>
          <cell r="G4689">
            <v>61</v>
          </cell>
          <cell r="AA4689">
            <v>40</v>
          </cell>
        </row>
        <row r="4690">
          <cell r="E4690" t="str">
            <v>Chinook salmon</v>
          </cell>
          <cell r="G4690">
            <v>68</v>
          </cell>
          <cell r="AA4690">
            <v>40</v>
          </cell>
        </row>
        <row r="4691">
          <cell r="E4691" t="str">
            <v>Chinook salmon</v>
          </cell>
          <cell r="G4691">
            <v>44</v>
          </cell>
          <cell r="AA4691">
            <v>40</v>
          </cell>
        </row>
        <row r="4692">
          <cell r="E4692" t="str">
            <v>Chinook salmon</v>
          </cell>
          <cell r="G4692">
            <v>68</v>
          </cell>
          <cell r="AA4692">
            <v>40</v>
          </cell>
        </row>
        <row r="4693">
          <cell r="E4693" t="str">
            <v>Chinook salmon</v>
          </cell>
          <cell r="G4693">
            <v>61</v>
          </cell>
          <cell r="AA4693">
            <v>40</v>
          </cell>
        </row>
        <row r="4694">
          <cell r="E4694" t="str">
            <v>Chinook salmon</v>
          </cell>
          <cell r="G4694">
            <v>48</v>
          </cell>
          <cell r="AA4694">
            <v>40</v>
          </cell>
        </row>
        <row r="4695">
          <cell r="E4695" t="str">
            <v>Chinook salmon</v>
          </cell>
          <cell r="G4695">
            <v>52</v>
          </cell>
          <cell r="H4695" t="str">
            <v>AD</v>
          </cell>
          <cell r="AA4695">
            <v>40</v>
          </cell>
        </row>
        <row r="4696">
          <cell r="E4696" t="str">
            <v>Chinook salmon</v>
          </cell>
          <cell r="G4696">
            <v>46</v>
          </cell>
          <cell r="AA4696">
            <v>40</v>
          </cell>
        </row>
        <row r="4697">
          <cell r="E4697" t="str">
            <v>Chinook salmon</v>
          </cell>
          <cell r="G4697">
            <v>49</v>
          </cell>
          <cell r="AA4697">
            <v>40</v>
          </cell>
        </row>
        <row r="4698">
          <cell r="E4698" t="str">
            <v>Chinook salmon</v>
          </cell>
          <cell r="G4698">
            <v>52</v>
          </cell>
          <cell r="AA4698">
            <v>40</v>
          </cell>
        </row>
        <row r="4699">
          <cell r="E4699" t="str">
            <v>Chinook salmon</v>
          </cell>
          <cell r="G4699">
            <v>61</v>
          </cell>
          <cell r="AA4699">
            <v>40</v>
          </cell>
        </row>
        <row r="4700">
          <cell r="E4700" t="str">
            <v>Chinook salmon</v>
          </cell>
          <cell r="G4700">
            <v>59</v>
          </cell>
          <cell r="AA4700">
            <v>40</v>
          </cell>
        </row>
        <row r="4701">
          <cell r="E4701" t="str">
            <v>Chinook salmon</v>
          </cell>
          <cell r="G4701">
            <v>54</v>
          </cell>
          <cell r="AA4701">
            <v>40</v>
          </cell>
        </row>
        <row r="4702">
          <cell r="E4702" t="str">
            <v>Chinook salmon</v>
          </cell>
          <cell r="G4702">
            <v>65</v>
          </cell>
          <cell r="AA4702">
            <v>40</v>
          </cell>
        </row>
        <row r="4703">
          <cell r="E4703" t="str">
            <v>Chinook salmon</v>
          </cell>
          <cell r="G4703">
            <v>63</v>
          </cell>
          <cell r="AA4703">
            <v>40</v>
          </cell>
        </row>
        <row r="4704">
          <cell r="E4704" t="str">
            <v>Chinook salmon</v>
          </cell>
          <cell r="G4704">
            <v>65</v>
          </cell>
          <cell r="AA4704">
            <v>40</v>
          </cell>
        </row>
        <row r="4705">
          <cell r="E4705" t="str">
            <v>Chinook salmon</v>
          </cell>
          <cell r="G4705">
            <v>44</v>
          </cell>
          <cell r="AA4705">
            <v>40</v>
          </cell>
        </row>
        <row r="4706">
          <cell r="E4706" t="str">
            <v>Chinook salmon</v>
          </cell>
          <cell r="G4706">
            <v>46</v>
          </cell>
          <cell r="AA4706">
            <v>40</v>
          </cell>
        </row>
        <row r="4707">
          <cell r="E4707" t="str">
            <v>Chinook salmon</v>
          </cell>
          <cell r="G4707">
            <v>52</v>
          </cell>
          <cell r="H4707" t="str">
            <v>AD</v>
          </cell>
          <cell r="AA4707">
            <v>40</v>
          </cell>
        </row>
        <row r="4708">
          <cell r="E4708" t="str">
            <v>Chinook salmon</v>
          </cell>
          <cell r="G4708">
            <v>42</v>
          </cell>
          <cell r="AA4708">
            <v>40</v>
          </cell>
        </row>
        <row r="4709">
          <cell r="E4709" t="str">
            <v>Chinook salmon</v>
          </cell>
          <cell r="G4709">
            <v>53</v>
          </cell>
          <cell r="AA4709">
            <v>40</v>
          </cell>
        </row>
        <row r="4710">
          <cell r="E4710" t="str">
            <v>Chinook salmon</v>
          </cell>
          <cell r="G4710">
            <v>46</v>
          </cell>
          <cell r="H4710" t="str">
            <v>AD</v>
          </cell>
          <cell r="AA4710">
            <v>40</v>
          </cell>
        </row>
        <row r="4711">
          <cell r="E4711" t="str">
            <v>Chinook salmon</v>
          </cell>
          <cell r="G4711">
            <v>50</v>
          </cell>
          <cell r="AA4711">
            <v>40</v>
          </cell>
        </row>
        <row r="4712">
          <cell r="E4712" t="str">
            <v>Chinook salmon</v>
          </cell>
          <cell r="G4712">
            <v>47</v>
          </cell>
          <cell r="H4712" t="str">
            <v>AD</v>
          </cell>
          <cell r="AA4712">
            <v>40</v>
          </cell>
        </row>
        <row r="4713">
          <cell r="E4713" t="str">
            <v>Chinook salmon</v>
          </cell>
          <cell r="G4713">
            <v>64</v>
          </cell>
          <cell r="AA4713">
            <v>40</v>
          </cell>
        </row>
        <row r="4714">
          <cell r="E4714" t="str">
            <v>Chinook salmon</v>
          </cell>
          <cell r="G4714">
            <v>70</v>
          </cell>
          <cell r="AA4714">
            <v>40</v>
          </cell>
        </row>
        <row r="4715">
          <cell r="E4715" t="str">
            <v>Chinook salmon</v>
          </cell>
          <cell r="G4715">
            <v>55</v>
          </cell>
          <cell r="AA4715">
            <v>40</v>
          </cell>
        </row>
        <row r="4716">
          <cell r="E4716" t="str">
            <v>Chinook salmon</v>
          </cell>
          <cell r="G4716">
            <v>62</v>
          </cell>
          <cell r="AA4716">
            <v>40</v>
          </cell>
        </row>
        <row r="4717">
          <cell r="E4717" t="str">
            <v>Chinook salmon</v>
          </cell>
          <cell r="G4717">
            <v>64</v>
          </cell>
          <cell r="AA4717">
            <v>40</v>
          </cell>
        </row>
        <row r="4718">
          <cell r="E4718" t="str">
            <v>Chinook salmon</v>
          </cell>
          <cell r="G4718">
            <v>68</v>
          </cell>
          <cell r="H4718" t="str">
            <v>AD</v>
          </cell>
          <cell r="AA4718">
            <v>40</v>
          </cell>
        </row>
        <row r="4719">
          <cell r="E4719" t="str">
            <v>Chinook salmon</v>
          </cell>
          <cell r="G4719">
            <v>70</v>
          </cell>
          <cell r="AA4719">
            <v>40</v>
          </cell>
        </row>
        <row r="4720">
          <cell r="E4720" t="str">
            <v>Chinook salmon</v>
          </cell>
          <cell r="G4720">
            <v>54</v>
          </cell>
          <cell r="H4720" t="str">
            <v>AD</v>
          </cell>
          <cell r="AA4720">
            <v>40</v>
          </cell>
        </row>
        <row r="4721">
          <cell r="E4721" t="str">
            <v>Chinook salmon</v>
          </cell>
          <cell r="G4721">
            <v>57</v>
          </cell>
          <cell r="AA4721">
            <v>40</v>
          </cell>
        </row>
        <row r="4722">
          <cell r="E4722" t="str">
            <v>Chinook salmon</v>
          </cell>
          <cell r="G4722">
            <v>47</v>
          </cell>
          <cell r="AA4722">
            <v>40</v>
          </cell>
        </row>
        <row r="4723">
          <cell r="E4723" t="str">
            <v>Chinook salmon</v>
          </cell>
          <cell r="G4723">
            <v>56</v>
          </cell>
          <cell r="H4723" t="str">
            <v>AD</v>
          </cell>
          <cell r="AA4723">
            <v>40</v>
          </cell>
        </row>
        <row r="4724">
          <cell r="E4724" t="str">
            <v>Chinook salmon</v>
          </cell>
          <cell r="G4724">
            <v>66</v>
          </cell>
          <cell r="H4724" t="str">
            <v>AD</v>
          </cell>
          <cell r="AA4724">
            <v>40</v>
          </cell>
        </row>
        <row r="4725">
          <cell r="E4725" t="str">
            <v>Chinook salmon</v>
          </cell>
          <cell r="G4725">
            <v>63</v>
          </cell>
          <cell r="AA4725">
            <v>40</v>
          </cell>
        </row>
        <row r="4726">
          <cell r="E4726" t="str">
            <v>Chinook salmon</v>
          </cell>
          <cell r="G4726">
            <v>50</v>
          </cell>
          <cell r="AA4726">
            <v>40</v>
          </cell>
        </row>
        <row r="4727">
          <cell r="E4727" t="str">
            <v>Chinook salmon</v>
          </cell>
          <cell r="G4727">
            <v>46</v>
          </cell>
          <cell r="AA4727">
            <v>40</v>
          </cell>
        </row>
        <row r="4728">
          <cell r="E4728" t="str">
            <v>Chinook salmon</v>
          </cell>
          <cell r="G4728">
            <v>48</v>
          </cell>
          <cell r="H4728" t="str">
            <v>AD</v>
          </cell>
          <cell r="AA4728">
            <v>40</v>
          </cell>
        </row>
        <row r="4729">
          <cell r="E4729" t="str">
            <v>Chinook salmon</v>
          </cell>
          <cell r="G4729">
            <v>59</v>
          </cell>
          <cell r="AA4729">
            <v>40</v>
          </cell>
        </row>
        <row r="4730">
          <cell r="E4730" t="str">
            <v>Chinook salmon</v>
          </cell>
          <cell r="G4730">
            <v>48</v>
          </cell>
          <cell r="AA4730">
            <v>40</v>
          </cell>
        </row>
        <row r="4731">
          <cell r="E4731" t="str">
            <v>Chinook salmon</v>
          </cell>
          <cell r="G4731">
            <v>50</v>
          </cell>
          <cell r="H4731" t="str">
            <v>AD</v>
          </cell>
          <cell r="AA4731">
            <v>40</v>
          </cell>
        </row>
        <row r="4732">
          <cell r="E4732" t="str">
            <v>Chinook salmon</v>
          </cell>
          <cell r="G4732">
            <v>52</v>
          </cell>
          <cell r="AA4732">
            <v>40</v>
          </cell>
        </row>
        <row r="4733">
          <cell r="E4733" t="str">
            <v>Chinook salmon</v>
          </cell>
          <cell r="G4733">
            <v>53</v>
          </cell>
          <cell r="AA4733">
            <v>40</v>
          </cell>
        </row>
        <row r="4734">
          <cell r="E4734" t="str">
            <v>Chinook salmon</v>
          </cell>
          <cell r="G4734">
            <v>52</v>
          </cell>
          <cell r="H4734" t="str">
            <v>AD</v>
          </cell>
          <cell r="AA4734">
            <v>40</v>
          </cell>
        </row>
        <row r="4735">
          <cell r="E4735" t="str">
            <v>Chinook salmon</v>
          </cell>
          <cell r="G4735">
            <v>65</v>
          </cell>
          <cell r="AA4735">
            <v>40</v>
          </cell>
        </row>
        <row r="4736">
          <cell r="E4736" t="str">
            <v>Chinook salmon</v>
          </cell>
          <cell r="G4736">
            <v>56</v>
          </cell>
          <cell r="AA4736">
            <v>40</v>
          </cell>
        </row>
        <row r="4737">
          <cell r="E4737" t="str">
            <v>Chinook salmon</v>
          </cell>
          <cell r="G4737">
            <v>67</v>
          </cell>
          <cell r="AA4737">
            <v>40</v>
          </cell>
        </row>
        <row r="4738">
          <cell r="E4738" t="str">
            <v>Chinook salmon</v>
          </cell>
          <cell r="G4738">
            <v>63</v>
          </cell>
          <cell r="AA4738">
            <v>40</v>
          </cell>
        </row>
        <row r="4739">
          <cell r="E4739" t="str">
            <v>Chinook salmon</v>
          </cell>
          <cell r="G4739">
            <v>67</v>
          </cell>
          <cell r="AA4739">
            <v>40</v>
          </cell>
        </row>
        <row r="4740">
          <cell r="E4740" t="str">
            <v>Chinook salmon</v>
          </cell>
          <cell r="G4740">
            <v>60</v>
          </cell>
          <cell r="AA4740">
            <v>40</v>
          </cell>
        </row>
        <row r="4741">
          <cell r="E4741" t="str">
            <v>Chinook salmon</v>
          </cell>
          <cell r="G4741">
            <v>64</v>
          </cell>
          <cell r="AA4741">
            <v>40</v>
          </cell>
        </row>
        <row r="4742">
          <cell r="E4742" t="str">
            <v>Chinook salmon</v>
          </cell>
          <cell r="G4742">
            <v>44</v>
          </cell>
          <cell r="H4742" t="str">
            <v>AD</v>
          </cell>
          <cell r="AA4742">
            <v>40</v>
          </cell>
        </row>
        <row r="4743">
          <cell r="E4743" t="str">
            <v>Chinook salmon</v>
          </cell>
          <cell r="G4743">
            <v>52</v>
          </cell>
          <cell r="AA4743">
            <v>40</v>
          </cell>
        </row>
        <row r="4744">
          <cell r="E4744" t="str">
            <v>Chinook salmon</v>
          </cell>
          <cell r="G4744">
            <v>51</v>
          </cell>
          <cell r="AA4744">
            <v>40</v>
          </cell>
        </row>
        <row r="4745">
          <cell r="E4745" t="str">
            <v>Chinook salmon</v>
          </cell>
          <cell r="G4745">
            <v>75</v>
          </cell>
          <cell r="AA4745">
            <v>40</v>
          </cell>
        </row>
        <row r="4746">
          <cell r="E4746" t="str">
            <v>Chinook salmon</v>
          </cell>
          <cell r="G4746">
            <v>49</v>
          </cell>
          <cell r="AA4746">
            <v>40</v>
          </cell>
        </row>
        <row r="4747">
          <cell r="E4747" t="str">
            <v>Chinook salmon</v>
          </cell>
          <cell r="G4747">
            <v>66</v>
          </cell>
          <cell r="AA4747">
            <v>40</v>
          </cell>
        </row>
        <row r="4748">
          <cell r="E4748" t="str">
            <v>Chinook salmon</v>
          </cell>
          <cell r="G4748">
            <v>51</v>
          </cell>
          <cell r="H4748" t="str">
            <v>AD</v>
          </cell>
          <cell r="AA4748">
            <v>40</v>
          </cell>
        </row>
        <row r="4749">
          <cell r="E4749" t="str">
            <v>Chinook salmon</v>
          </cell>
          <cell r="G4749">
            <v>54</v>
          </cell>
          <cell r="AA4749">
            <v>40</v>
          </cell>
        </row>
        <row r="4750">
          <cell r="E4750" t="str">
            <v>Chinook salmon</v>
          </cell>
          <cell r="G4750">
            <v>55</v>
          </cell>
          <cell r="AA4750">
            <v>40</v>
          </cell>
        </row>
        <row r="4751">
          <cell r="E4751" t="str">
            <v>Chinook salmon</v>
          </cell>
          <cell r="G4751">
            <v>46</v>
          </cell>
          <cell r="AA4751">
            <v>40</v>
          </cell>
        </row>
        <row r="4752">
          <cell r="E4752" t="str">
            <v>Chinook salmon</v>
          </cell>
          <cell r="G4752">
            <v>56</v>
          </cell>
          <cell r="H4752" t="str">
            <v>AD</v>
          </cell>
          <cell r="AA4752">
            <v>40</v>
          </cell>
        </row>
        <row r="4753">
          <cell r="E4753" t="str">
            <v>Chinook salmon</v>
          </cell>
          <cell r="G4753">
            <v>62</v>
          </cell>
          <cell r="H4753" t="str">
            <v>AD</v>
          </cell>
          <cell r="AA4753">
            <v>40</v>
          </cell>
        </row>
        <row r="4754">
          <cell r="E4754" t="str">
            <v>Chinook salmon</v>
          </cell>
          <cell r="G4754">
            <v>45</v>
          </cell>
          <cell r="AA4754">
            <v>40</v>
          </cell>
        </row>
        <row r="4755">
          <cell r="E4755" t="str">
            <v>Chinook salmon</v>
          </cell>
          <cell r="G4755">
            <v>45</v>
          </cell>
          <cell r="AA4755">
            <v>40</v>
          </cell>
        </row>
        <row r="4756">
          <cell r="E4756" t="str">
            <v>Chinook salmon</v>
          </cell>
          <cell r="G4756">
            <v>56</v>
          </cell>
          <cell r="AA4756">
            <v>40</v>
          </cell>
        </row>
        <row r="4757">
          <cell r="E4757" t="str">
            <v>Chinook salmon</v>
          </cell>
          <cell r="G4757">
            <v>64</v>
          </cell>
          <cell r="H4757" t="str">
            <v>AD</v>
          </cell>
          <cell r="AA4757">
            <v>40</v>
          </cell>
        </row>
        <row r="4758">
          <cell r="E4758" t="str">
            <v>Chinook salmon</v>
          </cell>
          <cell r="G4758">
            <v>52</v>
          </cell>
          <cell r="AA4758">
            <v>40</v>
          </cell>
        </row>
        <row r="4759">
          <cell r="E4759" t="str">
            <v>Chinook salmon</v>
          </cell>
          <cell r="G4759">
            <v>51</v>
          </cell>
          <cell r="AA4759">
            <v>40</v>
          </cell>
        </row>
        <row r="4760">
          <cell r="E4760" t="str">
            <v>Chinook salmon</v>
          </cell>
          <cell r="G4760">
            <v>51</v>
          </cell>
          <cell r="AA4760">
            <v>40</v>
          </cell>
        </row>
        <row r="4761">
          <cell r="E4761" t="str">
            <v>Chinook salmon</v>
          </cell>
          <cell r="G4761">
            <v>48</v>
          </cell>
          <cell r="AA4761">
            <v>40</v>
          </cell>
        </row>
        <row r="4762">
          <cell r="E4762" t="str">
            <v>Chinook salmon</v>
          </cell>
          <cell r="G4762">
            <v>49</v>
          </cell>
          <cell r="AA4762">
            <v>40</v>
          </cell>
        </row>
        <row r="4763">
          <cell r="E4763" t="str">
            <v>Chinook salmon</v>
          </cell>
          <cell r="G4763">
            <v>45</v>
          </cell>
          <cell r="AA4763">
            <v>40</v>
          </cell>
        </row>
        <row r="4764">
          <cell r="E4764" t="str">
            <v>Chinook salmon</v>
          </cell>
          <cell r="G4764">
            <v>68</v>
          </cell>
          <cell r="H4764" t="str">
            <v>AD</v>
          </cell>
          <cell r="AA4764">
            <v>40</v>
          </cell>
        </row>
        <row r="4765">
          <cell r="E4765" t="str">
            <v>Chinook salmon</v>
          </cell>
          <cell r="G4765">
            <v>66</v>
          </cell>
          <cell r="H4765" t="str">
            <v>AD</v>
          </cell>
          <cell r="AA4765">
            <v>40</v>
          </cell>
        </row>
        <row r="4766">
          <cell r="E4766" t="str">
            <v>Chinook salmon</v>
          </cell>
          <cell r="G4766">
            <v>71</v>
          </cell>
          <cell r="AA4766">
            <v>40</v>
          </cell>
        </row>
        <row r="4767">
          <cell r="E4767" t="str">
            <v>Chinook salmon</v>
          </cell>
          <cell r="G4767">
            <v>65</v>
          </cell>
          <cell r="AA4767">
            <v>40</v>
          </cell>
        </row>
        <row r="4768">
          <cell r="E4768" t="str">
            <v>Chinook salmon</v>
          </cell>
          <cell r="G4768">
            <v>56</v>
          </cell>
          <cell r="AA4768">
            <v>40</v>
          </cell>
        </row>
        <row r="4769">
          <cell r="E4769" t="str">
            <v>Chinook salmon</v>
          </cell>
          <cell r="G4769">
            <v>52</v>
          </cell>
          <cell r="H4769" t="str">
            <v>AD</v>
          </cell>
          <cell r="AA4769">
            <v>40</v>
          </cell>
        </row>
        <row r="4770">
          <cell r="E4770" t="str">
            <v>Chinook salmon</v>
          </cell>
          <cell r="G4770">
            <v>65</v>
          </cell>
          <cell r="AA4770">
            <v>40</v>
          </cell>
        </row>
        <row r="4771">
          <cell r="E4771" t="str">
            <v>Chinook salmon</v>
          </cell>
          <cell r="G4771">
            <v>53</v>
          </cell>
          <cell r="AA4771">
            <v>40</v>
          </cell>
        </row>
        <row r="4772">
          <cell r="E4772" t="str">
            <v>Chinook salmon</v>
          </cell>
          <cell r="G4772">
            <v>61</v>
          </cell>
          <cell r="AA4772">
            <v>40</v>
          </cell>
        </row>
        <row r="4773">
          <cell r="E4773" t="str">
            <v>Chinook salmon</v>
          </cell>
          <cell r="G4773">
            <v>50</v>
          </cell>
          <cell r="H4773" t="str">
            <v>AD</v>
          </cell>
          <cell r="AA4773">
            <v>40</v>
          </cell>
        </row>
        <row r="4774">
          <cell r="E4774" t="str">
            <v>Chinook salmon</v>
          </cell>
          <cell r="G4774">
            <v>65</v>
          </cell>
          <cell r="AA4774">
            <v>40</v>
          </cell>
        </row>
        <row r="4775">
          <cell r="E4775" t="str">
            <v>Chinook salmon</v>
          </cell>
          <cell r="G4775">
            <v>64</v>
          </cell>
          <cell r="AA4775">
            <v>40</v>
          </cell>
        </row>
        <row r="4776">
          <cell r="E4776" t="str">
            <v>Chinook salmon</v>
          </cell>
          <cell r="G4776">
            <v>68</v>
          </cell>
          <cell r="AA4776">
            <v>40</v>
          </cell>
        </row>
        <row r="4777">
          <cell r="E4777" t="str">
            <v>Chinook salmon</v>
          </cell>
          <cell r="G4777">
            <v>69</v>
          </cell>
          <cell r="AA4777">
            <v>40</v>
          </cell>
        </row>
        <row r="4778">
          <cell r="E4778" t="str">
            <v>Chinook salmon</v>
          </cell>
          <cell r="G4778">
            <v>66</v>
          </cell>
          <cell r="AA4778">
            <v>40</v>
          </cell>
        </row>
        <row r="4779">
          <cell r="E4779" t="str">
            <v>Chinook salmon</v>
          </cell>
          <cell r="G4779">
            <v>48</v>
          </cell>
          <cell r="AA4779">
            <v>40</v>
          </cell>
        </row>
        <row r="4780">
          <cell r="E4780" t="str">
            <v>Chinook salmon</v>
          </cell>
          <cell r="G4780">
            <v>71</v>
          </cell>
          <cell r="H4780" t="str">
            <v>AD</v>
          </cell>
          <cell r="AA4780">
            <v>40</v>
          </cell>
        </row>
        <row r="4781">
          <cell r="E4781" t="str">
            <v>Chinook salmon</v>
          </cell>
          <cell r="G4781">
            <v>49</v>
          </cell>
          <cell r="AA4781">
            <v>40</v>
          </cell>
        </row>
        <row r="4782">
          <cell r="E4782" t="str">
            <v>Chinook salmon</v>
          </cell>
          <cell r="G4782">
            <v>49</v>
          </cell>
          <cell r="H4782" t="str">
            <v>AD</v>
          </cell>
          <cell r="AA4782">
            <v>40</v>
          </cell>
        </row>
        <row r="4783">
          <cell r="E4783" t="str">
            <v>Chinook salmon</v>
          </cell>
          <cell r="G4783">
            <v>63</v>
          </cell>
          <cell r="AA4783">
            <v>40</v>
          </cell>
        </row>
        <row r="4784">
          <cell r="E4784" t="str">
            <v>Chinook salmon</v>
          </cell>
          <cell r="G4784">
            <v>57</v>
          </cell>
          <cell r="AA4784">
            <v>40</v>
          </cell>
        </row>
        <row r="4785">
          <cell r="E4785" t="str">
            <v>Chinook salmon</v>
          </cell>
          <cell r="G4785">
            <v>51</v>
          </cell>
          <cell r="AA4785">
            <v>40</v>
          </cell>
        </row>
        <row r="4786">
          <cell r="E4786" t="str">
            <v>Chinook salmon</v>
          </cell>
          <cell r="G4786">
            <v>52</v>
          </cell>
          <cell r="H4786" t="str">
            <v>AD</v>
          </cell>
          <cell r="AA4786">
            <v>40</v>
          </cell>
        </row>
        <row r="4787">
          <cell r="E4787" t="str">
            <v>Chinook salmon</v>
          </cell>
          <cell r="G4787">
            <v>64</v>
          </cell>
          <cell r="H4787" t="str">
            <v>AD</v>
          </cell>
          <cell r="AA4787">
            <v>40</v>
          </cell>
        </row>
        <row r="4788">
          <cell r="E4788" t="str">
            <v>Chinook salmon</v>
          </cell>
          <cell r="G4788">
            <v>52</v>
          </cell>
          <cell r="AA4788">
            <v>40</v>
          </cell>
        </row>
        <row r="4789">
          <cell r="E4789" t="str">
            <v>Chinook salmon</v>
          </cell>
          <cell r="G4789">
            <v>58</v>
          </cell>
          <cell r="AA4789">
            <v>40</v>
          </cell>
        </row>
        <row r="4790">
          <cell r="E4790" t="str">
            <v>Chinook salmon</v>
          </cell>
          <cell r="G4790">
            <v>81</v>
          </cell>
          <cell r="AA4790">
            <v>40</v>
          </cell>
        </row>
        <row r="4791">
          <cell r="E4791" t="str">
            <v>Chinook salmon</v>
          </cell>
          <cell r="G4791">
            <v>56</v>
          </cell>
          <cell r="AA4791">
            <v>40</v>
          </cell>
        </row>
        <row r="4792">
          <cell r="E4792" t="str">
            <v>Chinook salmon</v>
          </cell>
          <cell r="G4792">
            <v>62</v>
          </cell>
          <cell r="H4792" t="str">
            <v>AD</v>
          </cell>
          <cell r="AA4792">
            <v>40</v>
          </cell>
        </row>
        <row r="4793">
          <cell r="E4793" t="str">
            <v>Chinook salmon</v>
          </cell>
          <cell r="G4793">
            <v>59</v>
          </cell>
          <cell r="AA4793">
            <v>40</v>
          </cell>
        </row>
        <row r="4794">
          <cell r="E4794" t="str">
            <v>Chinook salmon</v>
          </cell>
          <cell r="G4794">
            <v>45</v>
          </cell>
          <cell r="AA4794">
            <v>40</v>
          </cell>
        </row>
        <row r="4795">
          <cell r="E4795" t="str">
            <v>Chinook salmon</v>
          </cell>
          <cell r="G4795">
            <v>53</v>
          </cell>
          <cell r="AA4795">
            <v>40</v>
          </cell>
        </row>
        <row r="4796">
          <cell r="E4796" t="str">
            <v>Chinook salmon</v>
          </cell>
          <cell r="G4796">
            <v>43</v>
          </cell>
          <cell r="H4796" t="str">
            <v>AD</v>
          </cell>
          <cell r="AA4796">
            <v>40</v>
          </cell>
        </row>
        <row r="4797">
          <cell r="E4797" t="str">
            <v>Chinook salmon</v>
          </cell>
          <cell r="G4797">
            <v>50</v>
          </cell>
          <cell r="AA4797">
            <v>40</v>
          </cell>
        </row>
        <row r="4798">
          <cell r="E4798" t="str">
            <v>Chinook salmon</v>
          </cell>
          <cell r="G4798">
            <v>52</v>
          </cell>
          <cell r="AA4798">
            <v>40</v>
          </cell>
        </row>
        <row r="4799">
          <cell r="E4799" t="str">
            <v>Chinook salmon</v>
          </cell>
          <cell r="H4799" t="str">
            <v>AD</v>
          </cell>
          <cell r="AA4799">
            <v>40</v>
          </cell>
        </row>
        <row r="4800">
          <cell r="E4800" t="str">
            <v>Chinook salmon</v>
          </cell>
          <cell r="G4800">
            <v>49</v>
          </cell>
          <cell r="H4800" t="str">
            <v>AD</v>
          </cell>
          <cell r="AA4800">
            <v>40</v>
          </cell>
        </row>
        <row r="4801">
          <cell r="E4801" t="str">
            <v>Chinook salmon</v>
          </cell>
          <cell r="G4801">
            <v>74</v>
          </cell>
          <cell r="AA4801">
            <v>40</v>
          </cell>
        </row>
        <row r="4802">
          <cell r="E4802" t="str">
            <v>Chinook salmon</v>
          </cell>
          <cell r="G4802">
            <v>60</v>
          </cell>
          <cell r="AA4802">
            <v>40</v>
          </cell>
        </row>
        <row r="4803">
          <cell r="E4803" t="str">
            <v>Chinook salmon</v>
          </cell>
          <cell r="G4803">
            <v>52</v>
          </cell>
          <cell r="AA4803">
            <v>40</v>
          </cell>
        </row>
        <row r="4804">
          <cell r="E4804" t="str">
            <v>Chinook salmon</v>
          </cell>
          <cell r="G4804">
            <v>69</v>
          </cell>
          <cell r="H4804" t="str">
            <v>AD</v>
          </cell>
          <cell r="AA4804">
            <v>40</v>
          </cell>
        </row>
        <row r="4805">
          <cell r="E4805" t="str">
            <v>Chinook salmon</v>
          </cell>
          <cell r="G4805">
            <v>48</v>
          </cell>
          <cell r="AA4805">
            <v>40</v>
          </cell>
        </row>
        <row r="4806">
          <cell r="E4806" t="str">
            <v>Chinook salmon</v>
          </cell>
          <cell r="G4806">
            <v>51</v>
          </cell>
          <cell r="AA4806">
            <v>40</v>
          </cell>
        </row>
        <row r="4807">
          <cell r="E4807" t="str">
            <v>Chinook salmon</v>
          </cell>
          <cell r="G4807">
            <v>51</v>
          </cell>
          <cell r="H4807" t="str">
            <v>AD</v>
          </cell>
          <cell r="AA4807">
            <v>40</v>
          </cell>
        </row>
        <row r="4808">
          <cell r="E4808" t="str">
            <v>Chinook salmon</v>
          </cell>
          <cell r="G4808">
            <v>68</v>
          </cell>
          <cell r="AA4808">
            <v>40</v>
          </cell>
        </row>
        <row r="4809">
          <cell r="E4809" t="str">
            <v>Chinook salmon</v>
          </cell>
          <cell r="G4809">
            <v>70</v>
          </cell>
          <cell r="AA4809">
            <v>40</v>
          </cell>
        </row>
        <row r="4810">
          <cell r="E4810" t="str">
            <v>Chinook salmon</v>
          </cell>
          <cell r="G4810">
            <v>54</v>
          </cell>
          <cell r="AA4810">
            <v>40</v>
          </cell>
        </row>
        <row r="4811">
          <cell r="E4811" t="str">
            <v>Chinook salmon</v>
          </cell>
          <cell r="G4811">
            <v>72</v>
          </cell>
          <cell r="AA4811">
            <v>40</v>
          </cell>
        </row>
        <row r="4812">
          <cell r="E4812" t="str">
            <v>Chinook salmon</v>
          </cell>
          <cell r="G4812">
            <v>56</v>
          </cell>
          <cell r="AA4812">
            <v>40</v>
          </cell>
        </row>
        <row r="4813">
          <cell r="E4813" t="str">
            <v>Chinook salmon</v>
          </cell>
          <cell r="G4813">
            <v>58</v>
          </cell>
          <cell r="AA4813">
            <v>40</v>
          </cell>
        </row>
        <row r="4814">
          <cell r="E4814" t="str">
            <v>Chinook salmon</v>
          </cell>
          <cell r="G4814">
            <v>50</v>
          </cell>
          <cell r="AA4814">
            <v>40</v>
          </cell>
        </row>
        <row r="4815">
          <cell r="E4815" t="str">
            <v>Chinook salmon</v>
          </cell>
          <cell r="G4815">
            <v>48</v>
          </cell>
          <cell r="AA4815">
            <v>40</v>
          </cell>
        </row>
        <row r="4816">
          <cell r="E4816" t="str">
            <v>Chinook salmon</v>
          </cell>
          <cell r="G4816">
            <v>60</v>
          </cell>
          <cell r="H4816" t="str">
            <v>AD</v>
          </cell>
          <cell r="AA4816">
            <v>40</v>
          </cell>
        </row>
        <row r="4817">
          <cell r="E4817" t="str">
            <v>Chinook salmon</v>
          </cell>
          <cell r="G4817">
            <v>68</v>
          </cell>
          <cell r="AA4817">
            <v>40</v>
          </cell>
        </row>
        <row r="4818">
          <cell r="E4818" t="str">
            <v>Chinook salmon</v>
          </cell>
          <cell r="G4818">
            <v>62</v>
          </cell>
          <cell r="AA4818">
            <v>40</v>
          </cell>
        </row>
        <row r="4819">
          <cell r="E4819" t="str">
            <v>Chinook salmon</v>
          </cell>
          <cell r="G4819">
            <v>53</v>
          </cell>
          <cell r="AA4819">
            <v>40</v>
          </cell>
        </row>
        <row r="4820">
          <cell r="E4820" t="str">
            <v>Chinook salmon</v>
          </cell>
          <cell r="G4820">
            <v>68</v>
          </cell>
          <cell r="H4820" t="str">
            <v>AD</v>
          </cell>
          <cell r="AA4820">
            <v>40</v>
          </cell>
        </row>
        <row r="4821">
          <cell r="E4821" t="str">
            <v>Chinook salmon</v>
          </cell>
          <cell r="G4821">
            <v>56</v>
          </cell>
          <cell r="AA4821">
            <v>40</v>
          </cell>
        </row>
        <row r="4822">
          <cell r="E4822" t="str">
            <v>Chinook salmon</v>
          </cell>
          <cell r="G4822">
            <v>56</v>
          </cell>
          <cell r="AA4822">
            <v>40</v>
          </cell>
        </row>
        <row r="4823">
          <cell r="E4823" t="str">
            <v>Chinook salmon</v>
          </cell>
          <cell r="G4823">
            <v>69</v>
          </cell>
          <cell r="AA4823">
            <v>40</v>
          </cell>
        </row>
        <row r="4824">
          <cell r="E4824" t="str">
            <v>Chinook salmon</v>
          </cell>
          <cell r="G4824">
            <v>52</v>
          </cell>
          <cell r="AA4824">
            <v>40</v>
          </cell>
        </row>
        <row r="4825">
          <cell r="E4825" t="str">
            <v>Chinook salmon</v>
          </cell>
          <cell r="G4825">
            <v>57</v>
          </cell>
          <cell r="AA4825">
            <v>40</v>
          </cell>
        </row>
        <row r="4826">
          <cell r="E4826" t="str">
            <v>Chinook salmon</v>
          </cell>
          <cell r="G4826">
            <v>51</v>
          </cell>
          <cell r="AA4826">
            <v>40</v>
          </cell>
        </row>
        <row r="4827">
          <cell r="E4827" t="str">
            <v>Chinook salmon</v>
          </cell>
          <cell r="G4827">
            <v>45</v>
          </cell>
          <cell r="H4827" t="str">
            <v>AD</v>
          </cell>
          <cell r="AA4827">
            <v>40</v>
          </cell>
        </row>
        <row r="4828">
          <cell r="E4828" t="str">
            <v>Chinook salmon</v>
          </cell>
          <cell r="G4828">
            <v>72</v>
          </cell>
          <cell r="AA4828">
            <v>40</v>
          </cell>
        </row>
        <row r="4829">
          <cell r="E4829" t="str">
            <v>Chinook salmon</v>
          </cell>
          <cell r="G4829">
            <v>57</v>
          </cell>
          <cell r="AA4829">
            <v>40</v>
          </cell>
        </row>
        <row r="4830">
          <cell r="E4830" t="str">
            <v>Chinook salmon</v>
          </cell>
          <cell r="G4830">
            <v>49</v>
          </cell>
          <cell r="AA4830">
            <v>40</v>
          </cell>
        </row>
        <row r="4831">
          <cell r="E4831" t="str">
            <v>Chinook salmon</v>
          </cell>
          <cell r="G4831">
            <v>54</v>
          </cell>
          <cell r="H4831" t="str">
            <v>AD</v>
          </cell>
          <cell r="AA4831">
            <v>40</v>
          </cell>
        </row>
        <row r="4832">
          <cell r="E4832" t="str">
            <v>Chinook salmon</v>
          </cell>
          <cell r="G4832">
            <v>66</v>
          </cell>
          <cell r="AA4832">
            <v>40</v>
          </cell>
        </row>
        <row r="4833">
          <cell r="E4833" t="str">
            <v>Chinook salmon</v>
          </cell>
          <cell r="G4833">
            <v>50</v>
          </cell>
          <cell r="AA4833">
            <v>40</v>
          </cell>
        </row>
        <row r="4834">
          <cell r="E4834" t="str">
            <v>Chinook salmon</v>
          </cell>
          <cell r="G4834">
            <v>47</v>
          </cell>
          <cell r="H4834" t="str">
            <v>AD</v>
          </cell>
          <cell r="AA4834">
            <v>40</v>
          </cell>
        </row>
        <row r="4835">
          <cell r="E4835" t="str">
            <v>Chinook salmon</v>
          </cell>
          <cell r="G4835">
            <v>45</v>
          </cell>
          <cell r="AA4835">
            <v>40</v>
          </cell>
        </row>
        <row r="4836">
          <cell r="E4836" t="str">
            <v>Chinook salmon</v>
          </cell>
          <cell r="G4836">
            <v>53</v>
          </cell>
          <cell r="AA4836">
            <v>40</v>
          </cell>
        </row>
        <row r="4837">
          <cell r="E4837" t="str">
            <v>Chinook salmon</v>
          </cell>
          <cell r="G4837">
            <v>54</v>
          </cell>
          <cell r="AA4837">
            <v>40</v>
          </cell>
        </row>
        <row r="4838">
          <cell r="E4838" t="str">
            <v>Chinook salmon</v>
          </cell>
          <cell r="G4838">
            <v>55</v>
          </cell>
          <cell r="AA4838">
            <v>40</v>
          </cell>
        </row>
        <row r="4839">
          <cell r="E4839" t="str">
            <v>Chinook salmon</v>
          </cell>
          <cell r="G4839">
            <v>65</v>
          </cell>
          <cell r="AA4839">
            <v>40</v>
          </cell>
        </row>
        <row r="4840">
          <cell r="E4840" t="str">
            <v>Chinook salmon</v>
          </cell>
          <cell r="G4840">
            <v>52</v>
          </cell>
          <cell r="H4840" t="str">
            <v>AD</v>
          </cell>
          <cell r="AA4840">
            <v>40</v>
          </cell>
        </row>
        <row r="4841">
          <cell r="E4841" t="str">
            <v>Chinook salmon</v>
          </cell>
          <cell r="G4841">
            <v>69</v>
          </cell>
          <cell r="AA4841">
            <v>40</v>
          </cell>
        </row>
        <row r="4842">
          <cell r="E4842" t="str">
            <v>Chinook salmon</v>
          </cell>
          <cell r="G4842">
            <v>51</v>
          </cell>
          <cell r="H4842" t="str">
            <v>AD</v>
          </cell>
          <cell r="AA4842">
            <v>40</v>
          </cell>
        </row>
        <row r="4843">
          <cell r="E4843" t="str">
            <v>Chinook salmon</v>
          </cell>
          <cell r="G4843">
            <v>80</v>
          </cell>
          <cell r="AA4843">
            <v>40</v>
          </cell>
        </row>
        <row r="4844">
          <cell r="E4844" t="str">
            <v>Chinook salmon</v>
          </cell>
          <cell r="G4844">
            <v>58</v>
          </cell>
          <cell r="AA4844">
            <v>40</v>
          </cell>
        </row>
        <row r="4845">
          <cell r="E4845" t="str">
            <v>Chinook salmon</v>
          </cell>
          <cell r="G4845">
            <v>66</v>
          </cell>
          <cell r="H4845" t="str">
            <v>AD</v>
          </cell>
          <cell r="AA4845">
            <v>40</v>
          </cell>
        </row>
        <row r="4846">
          <cell r="E4846" t="str">
            <v>Chinook salmon</v>
          </cell>
          <cell r="G4846">
            <v>79</v>
          </cell>
          <cell r="AA4846">
            <v>40</v>
          </cell>
        </row>
        <row r="4847">
          <cell r="E4847" t="str">
            <v>Chinook salmon</v>
          </cell>
          <cell r="G4847">
            <v>61</v>
          </cell>
          <cell r="AA4847">
            <v>40</v>
          </cell>
        </row>
        <row r="4848">
          <cell r="E4848" t="str">
            <v>Chinook salmon</v>
          </cell>
          <cell r="G4848">
            <v>65</v>
          </cell>
          <cell r="AA4848">
            <v>40</v>
          </cell>
        </row>
        <row r="4849">
          <cell r="E4849" t="str">
            <v>Chinook salmon</v>
          </cell>
          <cell r="G4849">
            <v>60</v>
          </cell>
          <cell r="AA4849">
            <v>40</v>
          </cell>
        </row>
        <row r="4850">
          <cell r="E4850" t="str">
            <v>Chinook salmon</v>
          </cell>
          <cell r="G4850">
            <v>60</v>
          </cell>
          <cell r="AA4850">
            <v>40</v>
          </cell>
        </row>
        <row r="4851">
          <cell r="E4851" t="str">
            <v>Chinook salmon</v>
          </cell>
          <cell r="G4851">
            <v>52</v>
          </cell>
          <cell r="H4851" t="str">
            <v>AD</v>
          </cell>
          <cell r="AA4851">
            <v>40</v>
          </cell>
        </row>
        <row r="4852">
          <cell r="E4852" t="str">
            <v>Chinook salmon</v>
          </cell>
          <cell r="G4852">
            <v>68</v>
          </cell>
          <cell r="AA4852">
            <v>40</v>
          </cell>
        </row>
        <row r="4853">
          <cell r="E4853" t="str">
            <v>Chinook salmon</v>
          </cell>
          <cell r="G4853">
            <v>59</v>
          </cell>
          <cell r="AA4853">
            <v>40</v>
          </cell>
        </row>
        <row r="4854">
          <cell r="E4854" t="str">
            <v>Chinook salmon</v>
          </cell>
          <cell r="G4854">
            <v>69</v>
          </cell>
          <cell r="AA4854">
            <v>40</v>
          </cell>
        </row>
        <row r="4855">
          <cell r="E4855" t="str">
            <v>Chinook salmon</v>
          </cell>
          <cell r="G4855">
            <v>61</v>
          </cell>
          <cell r="AA4855">
            <v>40</v>
          </cell>
        </row>
        <row r="4856">
          <cell r="E4856" t="str">
            <v>Chinook salmon</v>
          </cell>
          <cell r="G4856">
            <v>62</v>
          </cell>
          <cell r="AA4856">
            <v>40</v>
          </cell>
        </row>
        <row r="4857">
          <cell r="E4857" t="str">
            <v>Chinook salmon</v>
          </cell>
          <cell r="G4857">
            <v>67</v>
          </cell>
          <cell r="AA4857">
            <v>40</v>
          </cell>
        </row>
        <row r="4858">
          <cell r="E4858" t="str">
            <v>Chinook salmon</v>
          </cell>
          <cell r="G4858">
            <v>52</v>
          </cell>
          <cell r="AA4858">
            <v>40</v>
          </cell>
        </row>
        <row r="4859">
          <cell r="E4859" t="str">
            <v>Chinook salmon</v>
          </cell>
          <cell r="G4859">
            <v>57</v>
          </cell>
          <cell r="AA4859">
            <v>40</v>
          </cell>
        </row>
        <row r="4860">
          <cell r="E4860" t="str">
            <v>Chinook salmon</v>
          </cell>
          <cell r="G4860">
            <v>62</v>
          </cell>
          <cell r="H4860" t="str">
            <v>AD</v>
          </cell>
          <cell r="AA4860">
            <v>40</v>
          </cell>
        </row>
        <row r="4861">
          <cell r="E4861" t="str">
            <v>Chinook salmon</v>
          </cell>
          <cell r="G4861">
            <v>67</v>
          </cell>
          <cell r="AA4861">
            <v>40</v>
          </cell>
        </row>
        <row r="4862">
          <cell r="E4862" t="str">
            <v>Chinook salmon</v>
          </cell>
          <cell r="G4862">
            <v>58</v>
          </cell>
          <cell r="AA4862">
            <v>40</v>
          </cell>
        </row>
        <row r="4863">
          <cell r="E4863" t="str">
            <v>Chinook salmon</v>
          </cell>
          <cell r="G4863">
            <v>57</v>
          </cell>
          <cell r="AA4863">
            <v>40</v>
          </cell>
        </row>
        <row r="4864">
          <cell r="E4864" t="str">
            <v>Chinook salmon</v>
          </cell>
          <cell r="G4864">
            <v>67</v>
          </cell>
          <cell r="H4864" t="str">
            <v>AD</v>
          </cell>
          <cell r="AA4864">
            <v>40</v>
          </cell>
        </row>
        <row r="4865">
          <cell r="E4865" t="str">
            <v>Chinook salmon</v>
          </cell>
          <cell r="G4865">
            <v>46</v>
          </cell>
          <cell r="AA4865">
            <v>40</v>
          </cell>
        </row>
        <row r="4866">
          <cell r="E4866" t="str">
            <v>Chinook salmon</v>
          </cell>
          <cell r="G4866">
            <v>54</v>
          </cell>
          <cell r="AA4866">
            <v>40</v>
          </cell>
        </row>
        <row r="4867">
          <cell r="E4867" t="str">
            <v>Chinook salmon</v>
          </cell>
          <cell r="G4867">
            <v>73</v>
          </cell>
          <cell r="AA4867">
            <v>40</v>
          </cell>
        </row>
        <row r="4868">
          <cell r="E4868" t="str">
            <v>Chinook salmon</v>
          </cell>
          <cell r="G4868">
            <v>62</v>
          </cell>
          <cell r="AA4868">
            <v>40</v>
          </cell>
        </row>
        <row r="4869">
          <cell r="E4869" t="str">
            <v>Chinook salmon</v>
          </cell>
          <cell r="G4869">
            <v>51</v>
          </cell>
          <cell r="AA4869">
            <v>40</v>
          </cell>
        </row>
        <row r="4870">
          <cell r="E4870" t="str">
            <v>Chinook salmon</v>
          </cell>
          <cell r="G4870">
            <v>53</v>
          </cell>
          <cell r="AA4870">
            <v>40</v>
          </cell>
        </row>
        <row r="4871">
          <cell r="E4871" t="str">
            <v>Chinook salmon</v>
          </cell>
          <cell r="G4871">
            <v>52</v>
          </cell>
          <cell r="AA4871">
            <v>40</v>
          </cell>
        </row>
        <row r="4872">
          <cell r="E4872" t="str">
            <v>Chinook salmon</v>
          </cell>
          <cell r="G4872">
            <v>61</v>
          </cell>
          <cell r="AA4872">
            <v>40</v>
          </cell>
        </row>
        <row r="4873">
          <cell r="E4873" t="str">
            <v>Chinook salmon</v>
          </cell>
          <cell r="G4873">
            <v>46</v>
          </cell>
          <cell r="AA4873">
            <v>40</v>
          </cell>
        </row>
        <row r="4874">
          <cell r="E4874" t="str">
            <v>Chinook salmon</v>
          </cell>
          <cell r="G4874">
            <v>72</v>
          </cell>
          <cell r="AA4874">
            <v>40</v>
          </cell>
        </row>
        <row r="4875">
          <cell r="E4875" t="str">
            <v>Chinook salmon</v>
          </cell>
          <cell r="G4875">
            <v>54</v>
          </cell>
          <cell r="AA4875">
            <v>40</v>
          </cell>
        </row>
        <row r="4876">
          <cell r="E4876" t="str">
            <v>Chinook salmon</v>
          </cell>
          <cell r="G4876">
            <v>55</v>
          </cell>
          <cell r="AA4876">
            <v>40</v>
          </cell>
        </row>
        <row r="4877">
          <cell r="E4877" t="str">
            <v>Chinook salmon</v>
          </cell>
          <cell r="G4877">
            <v>54</v>
          </cell>
          <cell r="AA4877">
            <v>40</v>
          </cell>
        </row>
        <row r="4878">
          <cell r="E4878" t="str">
            <v>Chinook salmon</v>
          </cell>
          <cell r="G4878">
            <v>70</v>
          </cell>
          <cell r="AA4878">
            <v>40</v>
          </cell>
        </row>
        <row r="4879">
          <cell r="E4879" t="str">
            <v>Chinook salmon</v>
          </cell>
          <cell r="G4879">
            <v>79</v>
          </cell>
          <cell r="AA4879">
            <v>40</v>
          </cell>
        </row>
        <row r="4880">
          <cell r="E4880" t="str">
            <v>Chinook salmon</v>
          </cell>
          <cell r="G4880">
            <v>68</v>
          </cell>
          <cell r="AA4880">
            <v>40</v>
          </cell>
        </row>
        <row r="4881">
          <cell r="E4881" t="str">
            <v>Chinook salmon</v>
          </cell>
          <cell r="G4881">
            <v>52</v>
          </cell>
          <cell r="AA4881">
            <v>40</v>
          </cell>
        </row>
        <row r="4882">
          <cell r="E4882" t="str">
            <v>Chinook salmon</v>
          </cell>
          <cell r="G4882">
            <v>55</v>
          </cell>
          <cell r="AA4882">
            <v>40</v>
          </cell>
        </row>
        <row r="4883">
          <cell r="E4883" t="str">
            <v>Chinook salmon</v>
          </cell>
          <cell r="G4883">
            <v>54</v>
          </cell>
          <cell r="H4883" t="str">
            <v>AD</v>
          </cell>
          <cell r="AA4883">
            <v>40</v>
          </cell>
        </row>
        <row r="4884">
          <cell r="E4884" t="str">
            <v>Chinook salmon</v>
          </cell>
          <cell r="G4884">
            <v>41</v>
          </cell>
          <cell r="AA4884">
            <v>40</v>
          </cell>
        </row>
        <row r="4885">
          <cell r="E4885" t="str">
            <v>Chinook salmon</v>
          </cell>
          <cell r="G4885">
            <v>49</v>
          </cell>
          <cell r="AA4885">
            <v>40</v>
          </cell>
        </row>
        <row r="4886">
          <cell r="E4886" t="str">
            <v>Chinook salmon</v>
          </cell>
          <cell r="G4886">
            <v>60</v>
          </cell>
          <cell r="AA4886">
            <v>40</v>
          </cell>
        </row>
        <row r="4887">
          <cell r="E4887" t="str">
            <v>Chinook salmon</v>
          </cell>
          <cell r="G4887">
            <v>52</v>
          </cell>
          <cell r="AA4887">
            <v>40</v>
          </cell>
        </row>
        <row r="4888">
          <cell r="E4888" t="str">
            <v>Chinook salmon</v>
          </cell>
          <cell r="G4888">
            <v>60</v>
          </cell>
          <cell r="AA4888">
            <v>40</v>
          </cell>
        </row>
        <row r="4889">
          <cell r="E4889" t="str">
            <v>Chinook salmon</v>
          </cell>
          <cell r="G4889">
            <v>55</v>
          </cell>
          <cell r="H4889" t="str">
            <v>AD</v>
          </cell>
          <cell r="AA4889">
            <v>40</v>
          </cell>
        </row>
        <row r="4890">
          <cell r="E4890" t="str">
            <v>Chinook salmon</v>
          </cell>
          <cell r="G4890">
            <v>49</v>
          </cell>
          <cell r="AA4890">
            <v>40</v>
          </cell>
        </row>
        <row r="4891">
          <cell r="E4891" t="str">
            <v>Chinook salmon</v>
          </cell>
          <cell r="G4891">
            <v>61</v>
          </cell>
          <cell r="H4891" t="str">
            <v>AD</v>
          </cell>
          <cell r="AA4891">
            <v>40</v>
          </cell>
        </row>
        <row r="4892">
          <cell r="E4892" t="str">
            <v>Chinook salmon</v>
          </cell>
          <cell r="G4892">
            <v>56</v>
          </cell>
          <cell r="AA4892">
            <v>40</v>
          </cell>
        </row>
        <row r="4893">
          <cell r="E4893" t="str">
            <v>Chinook salmon</v>
          </cell>
          <cell r="G4893">
            <v>66</v>
          </cell>
          <cell r="H4893" t="str">
            <v>AD</v>
          </cell>
          <cell r="AA4893">
            <v>40</v>
          </cell>
        </row>
        <row r="4894">
          <cell r="E4894" t="str">
            <v>Chinook salmon</v>
          </cell>
          <cell r="G4894">
            <v>60</v>
          </cell>
          <cell r="AA4894">
            <v>40</v>
          </cell>
        </row>
        <row r="4895">
          <cell r="E4895" t="str">
            <v>Chinook salmon</v>
          </cell>
          <cell r="G4895">
            <v>51</v>
          </cell>
          <cell r="AA4895">
            <v>40</v>
          </cell>
        </row>
        <row r="4896">
          <cell r="E4896" t="str">
            <v>Chinook salmon</v>
          </cell>
          <cell r="G4896">
            <v>62</v>
          </cell>
          <cell r="AA4896">
            <v>40</v>
          </cell>
        </row>
        <row r="4897">
          <cell r="E4897" t="str">
            <v>Chinook salmon</v>
          </cell>
          <cell r="G4897">
            <v>47</v>
          </cell>
          <cell r="AA4897">
            <v>40</v>
          </cell>
        </row>
        <row r="4898">
          <cell r="E4898" t="str">
            <v>Chinook salmon</v>
          </cell>
          <cell r="G4898">
            <v>52</v>
          </cell>
          <cell r="AA4898">
            <v>40</v>
          </cell>
        </row>
        <row r="4899">
          <cell r="E4899" t="str">
            <v>Chinook salmon</v>
          </cell>
          <cell r="G4899">
            <v>42</v>
          </cell>
          <cell r="H4899" t="str">
            <v>AD</v>
          </cell>
          <cell r="AA4899">
            <v>40</v>
          </cell>
        </row>
        <row r="4900">
          <cell r="E4900" t="str">
            <v>Chinook salmon</v>
          </cell>
          <cell r="G4900">
            <v>45</v>
          </cell>
          <cell r="AA4900">
            <v>40</v>
          </cell>
        </row>
        <row r="4901">
          <cell r="E4901" t="str">
            <v>Chinook salmon</v>
          </cell>
          <cell r="G4901">
            <v>46</v>
          </cell>
          <cell r="AA4901">
            <v>40</v>
          </cell>
        </row>
        <row r="4902">
          <cell r="E4902" t="str">
            <v>Chinook salmon</v>
          </cell>
          <cell r="G4902">
            <v>53</v>
          </cell>
          <cell r="AA4902">
            <v>40</v>
          </cell>
        </row>
        <row r="4903">
          <cell r="E4903" t="str">
            <v>Chinook salmon</v>
          </cell>
          <cell r="G4903">
            <v>56</v>
          </cell>
          <cell r="AA4903">
            <v>40</v>
          </cell>
        </row>
        <row r="4904">
          <cell r="E4904" t="str">
            <v>Chinook salmon</v>
          </cell>
          <cell r="G4904">
            <v>48</v>
          </cell>
          <cell r="AA4904">
            <v>40</v>
          </cell>
        </row>
        <row r="4905">
          <cell r="E4905" t="str">
            <v>Chinook salmon</v>
          </cell>
          <cell r="G4905">
            <v>61</v>
          </cell>
          <cell r="AA4905">
            <v>40</v>
          </cell>
        </row>
        <row r="4906">
          <cell r="E4906" t="str">
            <v>Chinook salmon</v>
          </cell>
          <cell r="G4906">
            <v>51</v>
          </cell>
          <cell r="AA4906">
            <v>40</v>
          </cell>
        </row>
        <row r="4907">
          <cell r="E4907" t="str">
            <v>Chinook salmon</v>
          </cell>
          <cell r="G4907">
            <v>55</v>
          </cell>
          <cell r="AA4907">
            <v>40</v>
          </cell>
        </row>
        <row r="4908">
          <cell r="E4908" t="str">
            <v>Chinook salmon</v>
          </cell>
          <cell r="G4908">
            <v>47</v>
          </cell>
          <cell r="AA4908">
            <v>40</v>
          </cell>
        </row>
        <row r="4909">
          <cell r="E4909" t="str">
            <v>Chinook salmon</v>
          </cell>
          <cell r="G4909">
            <v>53</v>
          </cell>
          <cell r="H4909" t="str">
            <v>AD</v>
          </cell>
          <cell r="AA4909">
            <v>40</v>
          </cell>
        </row>
        <row r="4910">
          <cell r="E4910" t="str">
            <v>Chinook salmon</v>
          </cell>
          <cell r="G4910">
            <v>47</v>
          </cell>
          <cell r="AA4910">
            <v>40</v>
          </cell>
        </row>
        <row r="4911">
          <cell r="E4911" t="str">
            <v>Chinook salmon</v>
          </cell>
          <cell r="G4911">
            <v>60</v>
          </cell>
          <cell r="AA4911">
            <v>40</v>
          </cell>
        </row>
        <row r="4912">
          <cell r="E4912" t="str">
            <v>Chinook salmon</v>
          </cell>
          <cell r="G4912">
            <v>50</v>
          </cell>
          <cell r="AA4912">
            <v>40</v>
          </cell>
        </row>
        <row r="4913">
          <cell r="E4913" t="str">
            <v>Chinook salmon</v>
          </cell>
          <cell r="G4913">
            <v>50</v>
          </cell>
          <cell r="AA4913">
            <v>40</v>
          </cell>
        </row>
        <row r="4914">
          <cell r="E4914" t="str">
            <v>Chinook salmon</v>
          </cell>
          <cell r="G4914">
            <v>49</v>
          </cell>
          <cell r="H4914" t="str">
            <v>AD</v>
          </cell>
          <cell r="AA4914">
            <v>40</v>
          </cell>
        </row>
        <row r="4915">
          <cell r="E4915" t="str">
            <v>Chinook salmon</v>
          </cell>
          <cell r="G4915">
            <v>68</v>
          </cell>
          <cell r="H4915" t="str">
            <v>AD</v>
          </cell>
          <cell r="AA4915">
            <v>40</v>
          </cell>
        </row>
        <row r="4916">
          <cell r="E4916" t="str">
            <v>Chinook salmon</v>
          </cell>
          <cell r="G4916">
            <v>51</v>
          </cell>
          <cell r="AA4916">
            <v>40</v>
          </cell>
        </row>
        <row r="4917">
          <cell r="E4917" t="str">
            <v>Chinook salmon</v>
          </cell>
          <cell r="G4917">
            <v>53</v>
          </cell>
          <cell r="AA4917">
            <v>40</v>
          </cell>
        </row>
        <row r="4918">
          <cell r="E4918" t="str">
            <v>Chinook salmon</v>
          </cell>
          <cell r="G4918">
            <v>65</v>
          </cell>
          <cell r="AA4918">
            <v>40</v>
          </cell>
        </row>
        <row r="4919">
          <cell r="E4919" t="str">
            <v>Chinook salmon</v>
          </cell>
          <cell r="G4919">
            <v>59</v>
          </cell>
          <cell r="H4919" t="str">
            <v>AD</v>
          </cell>
          <cell r="AA4919">
            <v>40</v>
          </cell>
        </row>
        <row r="4920">
          <cell r="E4920" t="str">
            <v>Chinook salmon</v>
          </cell>
          <cell r="G4920">
            <v>53</v>
          </cell>
          <cell r="AA4920">
            <v>40</v>
          </cell>
        </row>
        <row r="4921">
          <cell r="E4921" t="str">
            <v>Chinook salmon</v>
          </cell>
          <cell r="G4921">
            <v>53</v>
          </cell>
          <cell r="AA4921">
            <v>40</v>
          </cell>
        </row>
        <row r="4922">
          <cell r="E4922" t="str">
            <v>Chinook salmon</v>
          </cell>
          <cell r="G4922">
            <v>64</v>
          </cell>
          <cell r="H4922" t="str">
            <v>AD</v>
          </cell>
          <cell r="AA4922">
            <v>40</v>
          </cell>
        </row>
        <row r="4923">
          <cell r="E4923" t="str">
            <v>Chinook salmon</v>
          </cell>
          <cell r="G4923">
            <v>65</v>
          </cell>
          <cell r="H4923" t="str">
            <v>AD</v>
          </cell>
          <cell r="AA4923">
            <v>40</v>
          </cell>
        </row>
        <row r="4924">
          <cell r="E4924" t="str">
            <v>Chinook salmon</v>
          </cell>
          <cell r="G4924">
            <v>52</v>
          </cell>
          <cell r="AA4924">
            <v>40</v>
          </cell>
        </row>
        <row r="4925">
          <cell r="E4925" t="str">
            <v>Chinook salmon</v>
          </cell>
          <cell r="G4925">
            <v>58</v>
          </cell>
          <cell r="AA4925">
            <v>40</v>
          </cell>
        </row>
        <row r="4926">
          <cell r="E4926" t="str">
            <v>Chinook salmon</v>
          </cell>
          <cell r="G4926">
            <v>48</v>
          </cell>
          <cell r="H4926" t="str">
            <v>AD</v>
          </cell>
          <cell r="AA4926">
            <v>40</v>
          </cell>
        </row>
        <row r="4927">
          <cell r="E4927" t="str">
            <v>Chinook salmon</v>
          </cell>
          <cell r="G4927">
            <v>43</v>
          </cell>
          <cell r="AA4927">
            <v>40</v>
          </cell>
        </row>
        <row r="4928">
          <cell r="E4928" t="str">
            <v>Chinook salmon</v>
          </cell>
          <cell r="G4928">
            <v>64</v>
          </cell>
          <cell r="H4928" t="str">
            <v>AD</v>
          </cell>
          <cell r="AA4928">
            <v>40</v>
          </cell>
        </row>
        <row r="4929">
          <cell r="E4929" t="str">
            <v>Chinook salmon</v>
          </cell>
          <cell r="G4929">
            <v>50</v>
          </cell>
          <cell r="AA4929">
            <v>40</v>
          </cell>
        </row>
        <row r="4930">
          <cell r="E4930" t="str">
            <v>Chinook salmon</v>
          </cell>
          <cell r="G4930">
            <v>61</v>
          </cell>
          <cell r="H4930" t="str">
            <v>AD</v>
          </cell>
          <cell r="AA4930">
            <v>40</v>
          </cell>
        </row>
        <row r="4931">
          <cell r="E4931" t="str">
            <v>Chinook salmon</v>
          </cell>
          <cell r="G4931">
            <v>52</v>
          </cell>
          <cell r="AA4931">
            <v>40</v>
          </cell>
        </row>
        <row r="4932">
          <cell r="E4932" t="str">
            <v>Chinook salmon</v>
          </cell>
          <cell r="G4932">
            <v>65</v>
          </cell>
          <cell r="AA4932">
            <v>40</v>
          </cell>
        </row>
        <row r="4933">
          <cell r="E4933" t="str">
            <v>Chinook salmon</v>
          </cell>
          <cell r="G4933">
            <v>52</v>
          </cell>
          <cell r="AA4933">
            <v>40</v>
          </cell>
        </row>
        <row r="4934">
          <cell r="E4934" t="str">
            <v>Chinook salmon</v>
          </cell>
          <cell r="G4934">
            <v>43</v>
          </cell>
          <cell r="AA4934">
            <v>40</v>
          </cell>
        </row>
        <row r="4935">
          <cell r="E4935" t="str">
            <v>Chinook salmon</v>
          </cell>
          <cell r="G4935">
            <v>53</v>
          </cell>
          <cell r="AA4935">
            <v>40</v>
          </cell>
        </row>
        <row r="4936">
          <cell r="E4936" t="str">
            <v>Chinook salmon</v>
          </cell>
          <cell r="G4936">
            <v>55</v>
          </cell>
          <cell r="AA4936">
            <v>40</v>
          </cell>
        </row>
        <row r="4937">
          <cell r="E4937" t="str">
            <v>Chinook salmon</v>
          </cell>
          <cell r="G4937">
            <v>66</v>
          </cell>
          <cell r="AA4937">
            <v>40</v>
          </cell>
        </row>
        <row r="4938">
          <cell r="E4938" t="str">
            <v>Chinook salmon</v>
          </cell>
          <cell r="G4938">
            <v>44</v>
          </cell>
          <cell r="AA4938">
            <v>40</v>
          </cell>
        </row>
        <row r="4939">
          <cell r="E4939" t="str">
            <v>Chinook salmon</v>
          </cell>
          <cell r="G4939">
            <v>68</v>
          </cell>
          <cell r="AA4939">
            <v>40</v>
          </cell>
        </row>
        <row r="4940">
          <cell r="E4940" t="str">
            <v>Chinook salmon</v>
          </cell>
          <cell r="G4940">
            <v>57</v>
          </cell>
          <cell r="AA4940">
            <v>40</v>
          </cell>
        </row>
        <row r="4941">
          <cell r="E4941" t="str">
            <v>Chinook salmon</v>
          </cell>
          <cell r="G4941">
            <v>55</v>
          </cell>
          <cell r="AA4941">
            <v>40</v>
          </cell>
        </row>
        <row r="4942">
          <cell r="E4942" t="str">
            <v>Chinook salmon</v>
          </cell>
          <cell r="G4942">
            <v>71</v>
          </cell>
          <cell r="AA4942">
            <v>40</v>
          </cell>
        </row>
        <row r="4943">
          <cell r="E4943" t="str">
            <v>Chinook salmon</v>
          </cell>
          <cell r="G4943">
            <v>54</v>
          </cell>
          <cell r="AA4943">
            <v>40</v>
          </cell>
        </row>
        <row r="4944">
          <cell r="E4944" t="str">
            <v>Chinook salmon</v>
          </cell>
          <cell r="G4944">
            <v>48</v>
          </cell>
          <cell r="H4944" t="str">
            <v>AD</v>
          </cell>
          <cell r="AA4944">
            <v>40</v>
          </cell>
        </row>
        <row r="4945">
          <cell r="E4945" t="str">
            <v>Chinook salmon</v>
          </cell>
          <cell r="G4945">
            <v>40</v>
          </cell>
          <cell r="AA4945">
            <v>40</v>
          </cell>
        </row>
        <row r="4946">
          <cell r="E4946" t="str">
            <v>Chinook salmon</v>
          </cell>
          <cell r="G4946">
            <v>46</v>
          </cell>
          <cell r="AA4946">
            <v>40</v>
          </cell>
        </row>
        <row r="4947">
          <cell r="E4947" t="str">
            <v>Chinook salmon</v>
          </cell>
          <cell r="G4947">
            <v>63</v>
          </cell>
          <cell r="AA4947">
            <v>40</v>
          </cell>
        </row>
        <row r="4948">
          <cell r="E4948" t="str">
            <v>Chinook salmon</v>
          </cell>
          <cell r="G4948">
            <v>47</v>
          </cell>
          <cell r="H4948" t="str">
            <v>AD</v>
          </cell>
          <cell r="AA4948">
            <v>40</v>
          </cell>
        </row>
        <row r="4949">
          <cell r="E4949" t="str">
            <v>steelhead</v>
          </cell>
          <cell r="G4949">
            <v>46</v>
          </cell>
          <cell r="H4949" t="str">
            <v>AD</v>
          </cell>
          <cell r="AA4949">
            <v>40</v>
          </cell>
        </row>
        <row r="4950">
          <cell r="E4950" t="str">
            <v>sockeye salmon</v>
          </cell>
          <cell r="G4950">
            <v>36</v>
          </cell>
          <cell r="AA4950">
            <v>40</v>
          </cell>
        </row>
        <row r="4951">
          <cell r="E4951" t="str">
            <v>Chinook salmon</v>
          </cell>
          <cell r="G4951">
            <v>58</v>
          </cell>
          <cell r="AA4951">
            <v>40</v>
          </cell>
        </row>
        <row r="4952">
          <cell r="E4952" t="str">
            <v>Chinook salmon</v>
          </cell>
          <cell r="G4952">
            <v>61</v>
          </cell>
          <cell r="AA4952">
            <v>40</v>
          </cell>
        </row>
        <row r="4953">
          <cell r="E4953" t="str">
            <v>Chinook salmon</v>
          </cell>
          <cell r="G4953">
            <v>63</v>
          </cell>
          <cell r="H4953" t="str">
            <v>AD</v>
          </cell>
          <cell r="AA4953">
            <v>40</v>
          </cell>
        </row>
        <row r="4954">
          <cell r="E4954" t="str">
            <v>Chinook salmon</v>
          </cell>
          <cell r="G4954">
            <v>64</v>
          </cell>
          <cell r="AA4954">
            <v>40</v>
          </cell>
        </row>
        <row r="4955">
          <cell r="E4955" t="str">
            <v>Chinook salmon</v>
          </cell>
          <cell r="G4955">
            <v>65</v>
          </cell>
          <cell r="H4955" t="str">
            <v>AD</v>
          </cell>
          <cell r="AA4955">
            <v>40</v>
          </cell>
        </row>
        <row r="4956">
          <cell r="E4956" t="str">
            <v>Chinook salmon</v>
          </cell>
          <cell r="G4956">
            <v>46</v>
          </cell>
          <cell r="AA4956">
            <v>40</v>
          </cell>
        </row>
        <row r="4957">
          <cell r="E4957" t="str">
            <v>Chinook salmon</v>
          </cell>
          <cell r="G4957">
            <v>72</v>
          </cell>
          <cell r="AA4957">
            <v>40</v>
          </cell>
        </row>
        <row r="4958">
          <cell r="E4958" t="str">
            <v>Chinook salmon</v>
          </cell>
          <cell r="G4958">
            <v>66</v>
          </cell>
          <cell r="AA4958">
            <v>40</v>
          </cell>
        </row>
        <row r="4959">
          <cell r="E4959" t="str">
            <v>Chinook salmon</v>
          </cell>
          <cell r="G4959">
            <v>60</v>
          </cell>
          <cell r="AA4959">
            <v>40</v>
          </cell>
        </row>
        <row r="4960">
          <cell r="E4960" t="str">
            <v>Chinook salmon</v>
          </cell>
          <cell r="G4960">
            <v>68</v>
          </cell>
          <cell r="AA4960">
            <v>40</v>
          </cell>
        </row>
        <row r="4961">
          <cell r="E4961" t="str">
            <v>Chinook salmon</v>
          </cell>
          <cell r="G4961">
            <v>63</v>
          </cell>
          <cell r="AA4961">
            <v>40</v>
          </cell>
        </row>
        <row r="4962">
          <cell r="E4962" t="str">
            <v>Chinook salmon</v>
          </cell>
          <cell r="G4962">
            <v>69</v>
          </cell>
          <cell r="AA4962">
            <v>40</v>
          </cell>
        </row>
        <row r="4963">
          <cell r="E4963" t="str">
            <v>Chinook salmon</v>
          </cell>
          <cell r="G4963">
            <v>66</v>
          </cell>
          <cell r="AA4963">
            <v>40</v>
          </cell>
        </row>
        <row r="4964">
          <cell r="E4964" t="str">
            <v>Chinook salmon</v>
          </cell>
          <cell r="G4964">
            <v>64</v>
          </cell>
          <cell r="AA4964">
            <v>40</v>
          </cell>
        </row>
        <row r="4965">
          <cell r="E4965" t="str">
            <v>Chinook salmon</v>
          </cell>
          <cell r="G4965">
            <v>75</v>
          </cell>
          <cell r="AA4965">
            <v>40</v>
          </cell>
        </row>
        <row r="4966">
          <cell r="E4966" t="str">
            <v>Chinook salmon</v>
          </cell>
          <cell r="G4966">
            <v>66</v>
          </cell>
          <cell r="AA4966">
            <v>40</v>
          </cell>
        </row>
        <row r="4967">
          <cell r="E4967" t="str">
            <v>Chinook salmon</v>
          </cell>
          <cell r="G4967">
            <v>62</v>
          </cell>
          <cell r="AA4967">
            <v>40</v>
          </cell>
        </row>
        <row r="4968">
          <cell r="E4968" t="str">
            <v>Chinook salmon</v>
          </cell>
          <cell r="G4968">
            <v>61</v>
          </cell>
          <cell r="AA4968">
            <v>40</v>
          </cell>
        </row>
        <row r="4969">
          <cell r="E4969" t="str">
            <v>Chinook salmon</v>
          </cell>
          <cell r="G4969">
            <v>74</v>
          </cell>
          <cell r="AA4969">
            <v>40</v>
          </cell>
        </row>
        <row r="4970">
          <cell r="E4970" t="str">
            <v>Chinook salmon</v>
          </cell>
          <cell r="G4970">
            <v>63</v>
          </cell>
          <cell r="AA4970">
            <v>40</v>
          </cell>
        </row>
        <row r="4971">
          <cell r="E4971" t="str">
            <v>Chinook salmon</v>
          </cell>
          <cell r="G4971">
            <v>63</v>
          </cell>
          <cell r="AA4971">
            <v>40</v>
          </cell>
        </row>
        <row r="4972">
          <cell r="E4972" t="str">
            <v>Chinook salmon</v>
          </cell>
          <cell r="G4972">
            <v>59</v>
          </cell>
          <cell r="AA4972">
            <v>40</v>
          </cell>
        </row>
        <row r="4973">
          <cell r="E4973" t="str">
            <v>Chinook salmon</v>
          </cell>
          <cell r="G4973">
            <v>63</v>
          </cell>
          <cell r="AA4973">
            <v>40</v>
          </cell>
        </row>
        <row r="4974">
          <cell r="E4974" t="str">
            <v>Chinook salmon</v>
          </cell>
          <cell r="G4974">
            <v>70</v>
          </cell>
          <cell r="AA4974">
            <v>40</v>
          </cell>
        </row>
        <row r="4975">
          <cell r="E4975" t="str">
            <v>Chinook salmon</v>
          </cell>
          <cell r="G4975">
            <v>65</v>
          </cell>
          <cell r="AA4975">
            <v>40</v>
          </cell>
        </row>
        <row r="4976">
          <cell r="E4976" t="str">
            <v>Chinook salmon</v>
          </cell>
          <cell r="G4976">
            <v>63</v>
          </cell>
          <cell r="AA4976">
            <v>40</v>
          </cell>
        </row>
        <row r="4977">
          <cell r="E4977" t="str">
            <v>Chinook salmon</v>
          </cell>
          <cell r="G4977">
            <v>57</v>
          </cell>
          <cell r="H4977" t="str">
            <v>AD</v>
          </cell>
          <cell r="AA4977">
            <v>40</v>
          </cell>
        </row>
        <row r="4978">
          <cell r="E4978" t="str">
            <v>Chinook salmon</v>
          </cell>
          <cell r="G4978">
            <v>64</v>
          </cell>
          <cell r="AA4978">
            <v>40</v>
          </cell>
        </row>
        <row r="4979">
          <cell r="E4979" t="str">
            <v>Chinook salmon</v>
          </cell>
          <cell r="G4979">
            <v>67</v>
          </cell>
          <cell r="AA4979">
            <v>40</v>
          </cell>
        </row>
        <row r="4980">
          <cell r="E4980" t="str">
            <v>Chinook salmon</v>
          </cell>
          <cell r="G4980">
            <v>62</v>
          </cell>
          <cell r="AA4980">
            <v>40</v>
          </cell>
        </row>
        <row r="4981">
          <cell r="E4981" t="str">
            <v>Chinook salmon</v>
          </cell>
          <cell r="G4981">
            <v>63</v>
          </cell>
          <cell r="H4981" t="str">
            <v>AD</v>
          </cell>
          <cell r="AA4981">
            <v>40</v>
          </cell>
        </row>
        <row r="4982">
          <cell r="E4982" t="str">
            <v>Chinook salmon</v>
          </cell>
          <cell r="G4982">
            <v>65</v>
          </cell>
          <cell r="AA4982">
            <v>40</v>
          </cell>
        </row>
        <row r="4983">
          <cell r="E4983" t="str">
            <v>Chinook salmon</v>
          </cell>
          <cell r="G4983">
            <v>55</v>
          </cell>
          <cell r="AA4983">
            <v>40</v>
          </cell>
        </row>
        <row r="4984">
          <cell r="E4984" t="str">
            <v>Chinook salmon</v>
          </cell>
          <cell r="G4984">
            <v>76</v>
          </cell>
          <cell r="AA4984">
            <v>40</v>
          </cell>
        </row>
        <row r="4985">
          <cell r="E4985" t="str">
            <v>Chinook salmon</v>
          </cell>
          <cell r="G4985">
            <v>62</v>
          </cell>
          <cell r="AA4985">
            <v>40</v>
          </cell>
        </row>
        <row r="4986">
          <cell r="E4986" t="str">
            <v>Chinook salmon</v>
          </cell>
          <cell r="G4986">
            <v>53</v>
          </cell>
          <cell r="H4986" t="str">
            <v>AD</v>
          </cell>
          <cell r="AA4986">
            <v>40</v>
          </cell>
        </row>
        <row r="4987">
          <cell r="E4987" t="str">
            <v>Chinook salmon</v>
          </cell>
          <cell r="G4987">
            <v>63</v>
          </cell>
          <cell r="H4987" t="str">
            <v>AD</v>
          </cell>
          <cell r="AA4987">
            <v>40</v>
          </cell>
        </row>
        <row r="4988">
          <cell r="E4988" t="str">
            <v>Chinook salmon</v>
          </cell>
          <cell r="G4988">
            <v>61</v>
          </cell>
          <cell r="H4988" t="str">
            <v>AD</v>
          </cell>
          <cell r="AA4988">
            <v>40</v>
          </cell>
        </row>
        <row r="4989">
          <cell r="E4989" t="str">
            <v>Chinook salmon</v>
          </cell>
          <cell r="G4989">
            <v>61</v>
          </cell>
          <cell r="AA4989">
            <v>40</v>
          </cell>
        </row>
        <row r="4990">
          <cell r="E4990" t="str">
            <v>Chinook salmon</v>
          </cell>
          <cell r="G4990">
            <v>62</v>
          </cell>
          <cell r="AA4990">
            <v>40</v>
          </cell>
        </row>
        <row r="4991">
          <cell r="E4991" t="str">
            <v>Chinook salmon</v>
          </cell>
          <cell r="G4991">
            <v>46</v>
          </cell>
          <cell r="AA4991">
            <v>40</v>
          </cell>
        </row>
        <row r="4992">
          <cell r="E4992" t="str">
            <v>Chinook salmon</v>
          </cell>
          <cell r="G4992">
            <v>50</v>
          </cell>
          <cell r="AA4992">
            <v>40</v>
          </cell>
        </row>
        <row r="4993">
          <cell r="E4993" t="str">
            <v>Chinook salmon</v>
          </cell>
          <cell r="G4993">
            <v>55</v>
          </cell>
          <cell r="H4993" t="str">
            <v>AD</v>
          </cell>
          <cell r="AA4993">
            <v>40</v>
          </cell>
        </row>
        <row r="4994">
          <cell r="E4994" t="str">
            <v>Chinook salmon</v>
          </cell>
          <cell r="G4994">
            <v>64</v>
          </cell>
          <cell r="AA4994">
            <v>40</v>
          </cell>
        </row>
        <row r="4995">
          <cell r="E4995" t="str">
            <v>Chinook salmon</v>
          </cell>
          <cell r="G4995">
            <v>73</v>
          </cell>
          <cell r="AA4995">
            <v>40</v>
          </cell>
        </row>
        <row r="4996">
          <cell r="E4996" t="str">
            <v>Chinook salmon</v>
          </cell>
          <cell r="G4996">
            <v>71</v>
          </cell>
          <cell r="AA4996">
            <v>40</v>
          </cell>
        </row>
        <row r="4997">
          <cell r="E4997" t="str">
            <v>Chinook salmon</v>
          </cell>
          <cell r="G4997">
            <v>68</v>
          </cell>
          <cell r="AA4997">
            <v>40</v>
          </cell>
        </row>
        <row r="4998">
          <cell r="E4998" t="str">
            <v>Chinook salmon</v>
          </cell>
          <cell r="G4998">
            <v>64</v>
          </cell>
          <cell r="AA4998">
            <v>40</v>
          </cell>
        </row>
        <row r="4999">
          <cell r="E4999" t="str">
            <v>Chinook salmon</v>
          </cell>
          <cell r="G4999">
            <v>60</v>
          </cell>
          <cell r="AA4999">
            <v>40</v>
          </cell>
        </row>
        <row r="5000">
          <cell r="E5000" t="str">
            <v>Chinook salmon</v>
          </cell>
          <cell r="G5000">
            <v>67</v>
          </cell>
          <cell r="AA5000">
            <v>40</v>
          </cell>
        </row>
        <row r="5001">
          <cell r="E5001" t="str">
            <v>Chinook salmon</v>
          </cell>
          <cell r="G5001">
            <v>59</v>
          </cell>
          <cell r="AA5001">
            <v>40</v>
          </cell>
        </row>
        <row r="5002">
          <cell r="E5002" t="str">
            <v>Chinook salmon</v>
          </cell>
          <cell r="G5002">
            <v>66</v>
          </cell>
          <cell r="AA5002">
            <v>40</v>
          </cell>
        </row>
        <row r="5003">
          <cell r="E5003" t="str">
            <v>Chinook salmon</v>
          </cell>
          <cell r="G5003">
            <v>62</v>
          </cell>
          <cell r="AA5003">
            <v>40</v>
          </cell>
        </row>
        <row r="5004">
          <cell r="E5004" t="str">
            <v>Chinook salmon</v>
          </cell>
          <cell r="G5004">
            <v>67</v>
          </cell>
          <cell r="AA5004">
            <v>40</v>
          </cell>
        </row>
        <row r="5005">
          <cell r="E5005" t="str">
            <v>Chinook salmon</v>
          </cell>
          <cell r="G5005">
            <v>67</v>
          </cell>
          <cell r="AA5005">
            <v>40</v>
          </cell>
        </row>
        <row r="5006">
          <cell r="E5006" t="str">
            <v>Chinook salmon</v>
          </cell>
          <cell r="G5006">
            <v>56</v>
          </cell>
          <cell r="AA5006">
            <v>40</v>
          </cell>
        </row>
        <row r="5007">
          <cell r="E5007" t="str">
            <v>Chinook salmon</v>
          </cell>
          <cell r="G5007">
            <v>67</v>
          </cell>
          <cell r="AA5007">
            <v>40</v>
          </cell>
        </row>
        <row r="5008">
          <cell r="E5008" t="str">
            <v>Chinook salmon</v>
          </cell>
          <cell r="G5008">
            <v>63</v>
          </cell>
          <cell r="AA5008">
            <v>40</v>
          </cell>
        </row>
        <row r="5009">
          <cell r="E5009" t="str">
            <v>Chinook salmon</v>
          </cell>
          <cell r="G5009">
            <v>66</v>
          </cell>
          <cell r="AA5009">
            <v>40</v>
          </cell>
        </row>
        <row r="5010">
          <cell r="E5010" t="str">
            <v>Chinook salmon</v>
          </cell>
          <cell r="G5010">
            <v>62</v>
          </cell>
          <cell r="AA5010">
            <v>40</v>
          </cell>
        </row>
        <row r="5011">
          <cell r="E5011" t="str">
            <v>Chinook salmon</v>
          </cell>
          <cell r="G5011">
            <v>49</v>
          </cell>
          <cell r="AA5011">
            <v>40</v>
          </cell>
        </row>
        <row r="5012">
          <cell r="E5012" t="str">
            <v>Chinook salmon</v>
          </cell>
          <cell r="G5012">
            <v>79</v>
          </cell>
          <cell r="H5012" t="str">
            <v>AD</v>
          </cell>
          <cell r="AA5012">
            <v>40</v>
          </cell>
        </row>
        <row r="5013">
          <cell r="E5013" t="str">
            <v>Chinook salmon</v>
          </cell>
          <cell r="G5013">
            <v>48</v>
          </cell>
          <cell r="AA5013">
            <v>40</v>
          </cell>
        </row>
        <row r="5014">
          <cell r="E5014" t="str">
            <v>Chinook salmon</v>
          </cell>
          <cell r="G5014">
            <v>60</v>
          </cell>
          <cell r="AA5014">
            <v>40</v>
          </cell>
        </row>
        <row r="5015">
          <cell r="E5015" t="str">
            <v>Chinook salmon</v>
          </cell>
          <cell r="G5015">
            <v>63</v>
          </cell>
          <cell r="AA5015">
            <v>40</v>
          </cell>
        </row>
        <row r="5016">
          <cell r="E5016" t="str">
            <v>Chinook salmon</v>
          </cell>
          <cell r="G5016">
            <v>67</v>
          </cell>
          <cell r="H5016" t="str">
            <v>AD</v>
          </cell>
          <cell r="AA5016">
            <v>40</v>
          </cell>
        </row>
        <row r="5017">
          <cell r="E5017" t="str">
            <v>Chinook salmon</v>
          </cell>
          <cell r="G5017">
            <v>57</v>
          </cell>
          <cell r="AA5017">
            <v>40</v>
          </cell>
        </row>
        <row r="5018">
          <cell r="E5018" t="str">
            <v>Chinook salmon</v>
          </cell>
          <cell r="G5018">
            <v>57</v>
          </cell>
          <cell r="AA5018">
            <v>40</v>
          </cell>
        </row>
        <row r="5019">
          <cell r="E5019" t="str">
            <v>Chinook salmon</v>
          </cell>
          <cell r="G5019">
            <v>63</v>
          </cell>
          <cell r="H5019" t="str">
            <v>AD</v>
          </cell>
          <cell r="AA5019">
            <v>40</v>
          </cell>
        </row>
        <row r="5020">
          <cell r="E5020" t="str">
            <v>Chinook salmon</v>
          </cell>
          <cell r="G5020">
            <v>73</v>
          </cell>
          <cell r="AA5020">
            <v>40</v>
          </cell>
        </row>
        <row r="5021">
          <cell r="E5021" t="str">
            <v>Chinook salmon</v>
          </cell>
          <cell r="G5021">
            <v>56</v>
          </cell>
          <cell r="AA5021">
            <v>40</v>
          </cell>
        </row>
        <row r="5022">
          <cell r="E5022" t="str">
            <v>Chinook salmon</v>
          </cell>
          <cell r="G5022">
            <v>71</v>
          </cell>
          <cell r="AA5022">
            <v>40</v>
          </cell>
        </row>
        <row r="5023">
          <cell r="E5023" t="str">
            <v>Chinook salmon</v>
          </cell>
          <cell r="G5023">
            <v>61</v>
          </cell>
          <cell r="AA5023">
            <v>40</v>
          </cell>
        </row>
        <row r="5024">
          <cell r="E5024" t="str">
            <v>Chinook salmon</v>
          </cell>
          <cell r="G5024">
            <v>64</v>
          </cell>
          <cell r="AA5024">
            <v>40</v>
          </cell>
        </row>
        <row r="5025">
          <cell r="E5025" t="str">
            <v>Chinook salmon</v>
          </cell>
          <cell r="G5025">
            <v>60</v>
          </cell>
          <cell r="H5025" t="str">
            <v>AD</v>
          </cell>
          <cell r="AA5025">
            <v>40</v>
          </cell>
        </row>
        <row r="5026">
          <cell r="E5026" t="str">
            <v>Chinook salmon</v>
          </cell>
          <cell r="G5026">
            <v>79</v>
          </cell>
          <cell r="AA5026">
            <v>40</v>
          </cell>
        </row>
        <row r="5027">
          <cell r="E5027" t="str">
            <v>Chinook salmon</v>
          </cell>
          <cell r="G5027">
            <v>67</v>
          </cell>
          <cell r="AA5027">
            <v>40</v>
          </cell>
        </row>
        <row r="5028">
          <cell r="E5028" t="str">
            <v>Chinook salmon</v>
          </cell>
          <cell r="G5028">
            <v>61</v>
          </cell>
          <cell r="AA5028">
            <v>40</v>
          </cell>
        </row>
        <row r="5029">
          <cell r="E5029" t="str">
            <v>Chinook salmon</v>
          </cell>
          <cell r="G5029">
            <v>69</v>
          </cell>
          <cell r="H5029" t="str">
            <v>AD</v>
          </cell>
          <cell r="AA5029">
            <v>40</v>
          </cell>
        </row>
        <row r="5030">
          <cell r="E5030" t="str">
            <v>Chinook salmon</v>
          </cell>
          <cell r="G5030">
            <v>63</v>
          </cell>
          <cell r="AA5030">
            <v>40</v>
          </cell>
        </row>
        <row r="5031">
          <cell r="E5031" t="str">
            <v>Chinook salmon</v>
          </cell>
          <cell r="G5031">
            <v>69</v>
          </cell>
          <cell r="AA5031">
            <v>40</v>
          </cell>
        </row>
        <row r="5032">
          <cell r="E5032" t="str">
            <v>Chinook salmon</v>
          </cell>
          <cell r="G5032">
            <v>59</v>
          </cell>
          <cell r="H5032" t="str">
            <v>AD</v>
          </cell>
          <cell r="AA5032">
            <v>40</v>
          </cell>
        </row>
        <row r="5033">
          <cell r="E5033" t="str">
            <v>Chinook salmon</v>
          </cell>
          <cell r="G5033">
            <v>61</v>
          </cell>
          <cell r="H5033" t="str">
            <v>AD</v>
          </cell>
          <cell r="AA5033">
            <v>40</v>
          </cell>
        </row>
        <row r="5034">
          <cell r="E5034" t="str">
            <v>Chinook salmon</v>
          </cell>
          <cell r="G5034">
            <v>58</v>
          </cell>
          <cell r="AA5034">
            <v>40</v>
          </cell>
        </row>
        <row r="5035">
          <cell r="E5035" t="str">
            <v>Chinook salmon</v>
          </cell>
          <cell r="G5035">
            <v>60</v>
          </cell>
          <cell r="AA5035">
            <v>40</v>
          </cell>
        </row>
        <row r="5036">
          <cell r="E5036" t="str">
            <v>Chinook salmon</v>
          </cell>
          <cell r="G5036">
            <v>63</v>
          </cell>
          <cell r="AA5036">
            <v>40</v>
          </cell>
        </row>
        <row r="5037">
          <cell r="E5037" t="str">
            <v>Chinook salmon</v>
          </cell>
          <cell r="G5037">
            <v>70</v>
          </cell>
          <cell r="AA5037">
            <v>40</v>
          </cell>
        </row>
        <row r="5038">
          <cell r="E5038" t="str">
            <v>Chinook salmon</v>
          </cell>
          <cell r="G5038">
            <v>51</v>
          </cell>
          <cell r="AA5038">
            <v>40</v>
          </cell>
        </row>
        <row r="5039">
          <cell r="E5039" t="str">
            <v>Chinook salmon</v>
          </cell>
          <cell r="G5039">
            <v>67</v>
          </cell>
          <cell r="AA5039">
            <v>40</v>
          </cell>
        </row>
        <row r="5040">
          <cell r="E5040" t="str">
            <v>Chinook salmon</v>
          </cell>
          <cell r="G5040">
            <v>65</v>
          </cell>
          <cell r="AA5040">
            <v>40</v>
          </cell>
        </row>
        <row r="5041">
          <cell r="E5041" t="str">
            <v>Chinook salmon</v>
          </cell>
          <cell r="G5041">
            <v>55</v>
          </cell>
          <cell r="H5041" t="str">
            <v>AD</v>
          </cell>
          <cell r="AA5041">
            <v>40</v>
          </cell>
        </row>
        <row r="5042">
          <cell r="E5042" t="str">
            <v>Chinook salmon</v>
          </cell>
          <cell r="G5042">
            <v>51</v>
          </cell>
          <cell r="AA5042">
            <v>40</v>
          </cell>
        </row>
        <row r="5043">
          <cell r="E5043" t="str">
            <v>Chinook salmon</v>
          </cell>
          <cell r="G5043">
            <v>64</v>
          </cell>
          <cell r="H5043" t="str">
            <v>AD</v>
          </cell>
          <cell r="AA5043">
            <v>40</v>
          </cell>
        </row>
        <row r="5044">
          <cell r="E5044" t="str">
            <v>Chinook salmon</v>
          </cell>
          <cell r="G5044">
            <v>41</v>
          </cell>
          <cell r="AA5044">
            <v>40</v>
          </cell>
        </row>
        <row r="5045">
          <cell r="E5045" t="str">
            <v>Chinook salmon</v>
          </cell>
          <cell r="G5045">
            <v>61</v>
          </cell>
          <cell r="AA5045">
            <v>40</v>
          </cell>
        </row>
        <row r="5046">
          <cell r="E5046" t="str">
            <v>Chinook salmon</v>
          </cell>
          <cell r="G5046">
            <v>67</v>
          </cell>
          <cell r="AA5046">
            <v>40</v>
          </cell>
        </row>
        <row r="5047">
          <cell r="E5047" t="str">
            <v>Chinook salmon</v>
          </cell>
          <cell r="G5047">
            <v>53</v>
          </cell>
          <cell r="AA5047">
            <v>40</v>
          </cell>
        </row>
        <row r="5048">
          <cell r="E5048" t="str">
            <v>Chinook salmon</v>
          </cell>
          <cell r="G5048">
            <v>65</v>
          </cell>
          <cell r="AA5048">
            <v>40</v>
          </cell>
        </row>
        <row r="5049">
          <cell r="E5049" t="str">
            <v>Chinook salmon</v>
          </cell>
          <cell r="G5049">
            <v>62</v>
          </cell>
          <cell r="AA5049">
            <v>40</v>
          </cell>
        </row>
        <row r="5050">
          <cell r="E5050" t="str">
            <v>Chinook salmon</v>
          </cell>
          <cell r="G5050">
            <v>62</v>
          </cell>
          <cell r="AA5050">
            <v>40</v>
          </cell>
        </row>
        <row r="5051">
          <cell r="E5051" t="str">
            <v>Chinook salmon</v>
          </cell>
          <cell r="G5051">
            <v>69</v>
          </cell>
          <cell r="H5051" t="str">
            <v>AD</v>
          </cell>
          <cell r="AA5051">
            <v>40</v>
          </cell>
        </row>
        <row r="5052">
          <cell r="E5052" t="str">
            <v>Chinook salmon</v>
          </cell>
          <cell r="G5052">
            <v>67</v>
          </cell>
          <cell r="AA5052">
            <v>40</v>
          </cell>
        </row>
        <row r="5053">
          <cell r="E5053" t="str">
            <v>Chinook salmon</v>
          </cell>
          <cell r="G5053">
            <v>68</v>
          </cell>
          <cell r="AA5053">
            <v>40</v>
          </cell>
        </row>
        <row r="5054">
          <cell r="E5054" t="str">
            <v>Chinook salmon</v>
          </cell>
          <cell r="G5054">
            <v>61</v>
          </cell>
          <cell r="AA5054">
            <v>40</v>
          </cell>
        </row>
        <row r="5055">
          <cell r="E5055" t="str">
            <v>Chinook salmon</v>
          </cell>
          <cell r="G5055">
            <v>77</v>
          </cell>
          <cell r="AA5055">
            <v>40</v>
          </cell>
        </row>
        <row r="5056">
          <cell r="E5056" t="str">
            <v>Chinook salmon</v>
          </cell>
          <cell r="G5056">
            <v>54</v>
          </cell>
          <cell r="AA5056">
            <v>40</v>
          </cell>
        </row>
        <row r="5057">
          <cell r="E5057" t="str">
            <v>Chinook salmon</v>
          </cell>
          <cell r="G5057">
            <v>52</v>
          </cell>
          <cell r="AA5057">
            <v>40</v>
          </cell>
        </row>
        <row r="5058">
          <cell r="E5058" t="str">
            <v>Chinook salmon</v>
          </cell>
          <cell r="G5058">
            <v>66</v>
          </cell>
          <cell r="AA5058">
            <v>40</v>
          </cell>
        </row>
        <row r="5059">
          <cell r="E5059" t="str">
            <v>Chinook salmon</v>
          </cell>
          <cell r="G5059">
            <v>62</v>
          </cell>
          <cell r="AA5059">
            <v>40</v>
          </cell>
        </row>
        <row r="5060">
          <cell r="E5060" t="str">
            <v>Chinook salmon</v>
          </cell>
          <cell r="G5060">
            <v>63</v>
          </cell>
          <cell r="H5060" t="str">
            <v>AD</v>
          </cell>
          <cell r="AA5060">
            <v>40</v>
          </cell>
        </row>
        <row r="5061">
          <cell r="E5061" t="str">
            <v>Chinook salmon</v>
          </cell>
          <cell r="G5061">
            <v>68</v>
          </cell>
          <cell r="H5061" t="str">
            <v>AD</v>
          </cell>
          <cell r="AA5061">
            <v>40</v>
          </cell>
        </row>
        <row r="5062">
          <cell r="E5062" t="str">
            <v>Chinook salmon</v>
          </cell>
          <cell r="G5062">
            <v>78</v>
          </cell>
          <cell r="H5062" t="str">
            <v>AD</v>
          </cell>
          <cell r="AA5062">
            <v>40</v>
          </cell>
        </row>
        <row r="5063">
          <cell r="E5063" t="str">
            <v>Chinook salmon</v>
          </cell>
          <cell r="G5063">
            <v>84</v>
          </cell>
          <cell r="H5063" t="str">
            <v>AD</v>
          </cell>
          <cell r="AA5063">
            <v>40</v>
          </cell>
        </row>
        <row r="5064">
          <cell r="E5064" t="str">
            <v>Chinook salmon</v>
          </cell>
          <cell r="G5064">
            <v>64</v>
          </cell>
          <cell r="AA5064">
            <v>40</v>
          </cell>
        </row>
        <row r="5065">
          <cell r="E5065" t="str">
            <v>Chinook salmon</v>
          </cell>
          <cell r="G5065">
            <v>65</v>
          </cell>
          <cell r="AA5065">
            <v>40</v>
          </cell>
        </row>
        <row r="5066">
          <cell r="E5066" t="str">
            <v>Chinook salmon</v>
          </cell>
          <cell r="G5066">
            <v>71</v>
          </cell>
          <cell r="AA5066">
            <v>40</v>
          </cell>
        </row>
        <row r="5067">
          <cell r="E5067" t="str">
            <v>Chinook salmon</v>
          </cell>
          <cell r="G5067">
            <v>62</v>
          </cell>
          <cell r="AA5067">
            <v>40</v>
          </cell>
        </row>
        <row r="5068">
          <cell r="E5068" t="str">
            <v>Chinook salmon</v>
          </cell>
          <cell r="G5068">
            <v>55</v>
          </cell>
          <cell r="AA5068">
            <v>40</v>
          </cell>
        </row>
        <row r="5069">
          <cell r="E5069" t="str">
            <v>Chinook salmon</v>
          </cell>
          <cell r="G5069">
            <v>63</v>
          </cell>
          <cell r="H5069" t="str">
            <v>AD</v>
          </cell>
          <cell r="AA5069">
            <v>40</v>
          </cell>
        </row>
        <row r="5070">
          <cell r="E5070" t="str">
            <v>Chinook salmon</v>
          </cell>
          <cell r="G5070">
            <v>57</v>
          </cell>
          <cell r="AA5070">
            <v>40</v>
          </cell>
        </row>
        <row r="5071">
          <cell r="E5071" t="str">
            <v>Chinook salmon</v>
          </cell>
          <cell r="G5071">
            <v>52</v>
          </cell>
          <cell r="AA5071">
            <v>40</v>
          </cell>
        </row>
        <row r="5072">
          <cell r="E5072" t="str">
            <v>Chinook salmon</v>
          </cell>
          <cell r="G5072">
            <v>57</v>
          </cell>
          <cell r="AA5072">
            <v>40</v>
          </cell>
        </row>
        <row r="5073">
          <cell r="E5073" t="str">
            <v>Chinook salmon</v>
          </cell>
          <cell r="G5073">
            <v>71</v>
          </cell>
          <cell r="H5073" t="str">
            <v>AD</v>
          </cell>
          <cell r="AA5073">
            <v>40</v>
          </cell>
        </row>
        <row r="5074">
          <cell r="E5074" t="str">
            <v>steelhead</v>
          </cell>
          <cell r="G5074">
            <v>56</v>
          </cell>
          <cell r="H5074" t="str">
            <v>AD</v>
          </cell>
          <cell r="AA5074">
            <v>40</v>
          </cell>
        </row>
        <row r="5075">
          <cell r="E5075" t="str">
            <v>steelhead</v>
          </cell>
          <cell r="G5075">
            <v>48</v>
          </cell>
          <cell r="H5075" t="str">
            <v>AD</v>
          </cell>
          <cell r="AA5075">
            <v>40</v>
          </cell>
        </row>
        <row r="5076">
          <cell r="E5076" t="str">
            <v>steelhead</v>
          </cell>
          <cell r="G5076">
            <v>37</v>
          </cell>
          <cell r="H5076" t="str">
            <v>AD</v>
          </cell>
          <cell r="AA5076">
            <v>40</v>
          </cell>
        </row>
        <row r="5077">
          <cell r="E5077" t="str">
            <v>steelhead</v>
          </cell>
          <cell r="G5077">
            <v>48</v>
          </cell>
          <cell r="H5077" t="str">
            <v>AD</v>
          </cell>
          <cell r="AA5077">
            <v>40</v>
          </cell>
        </row>
        <row r="5078">
          <cell r="E5078" t="str">
            <v>Chinook salmon</v>
          </cell>
          <cell r="G5078">
            <v>58</v>
          </cell>
          <cell r="H5078" t="str">
            <v>AD</v>
          </cell>
          <cell r="AA5078">
            <v>40</v>
          </cell>
        </row>
        <row r="5079">
          <cell r="E5079" t="str">
            <v>Chinook salmon</v>
          </cell>
          <cell r="G5079">
            <v>65</v>
          </cell>
          <cell r="AA5079">
            <v>40</v>
          </cell>
        </row>
        <row r="5080">
          <cell r="E5080" t="str">
            <v>Chinook salmon</v>
          </cell>
          <cell r="G5080">
            <v>57</v>
          </cell>
          <cell r="AA5080">
            <v>40</v>
          </cell>
        </row>
        <row r="5081">
          <cell r="E5081" t="str">
            <v>Chinook salmon</v>
          </cell>
          <cell r="G5081">
            <v>53</v>
          </cell>
          <cell r="AA5081">
            <v>40</v>
          </cell>
        </row>
        <row r="5082">
          <cell r="E5082" t="str">
            <v>Chinook salmon</v>
          </cell>
          <cell r="G5082">
            <v>52</v>
          </cell>
          <cell r="AA5082">
            <v>40</v>
          </cell>
        </row>
        <row r="5083">
          <cell r="E5083" t="str">
            <v>Chinook salmon</v>
          </cell>
          <cell r="G5083">
            <v>59</v>
          </cell>
          <cell r="H5083" t="str">
            <v>AD</v>
          </cell>
          <cell r="AA5083">
            <v>40</v>
          </cell>
        </row>
        <row r="5084">
          <cell r="E5084" t="str">
            <v>Chinook salmon</v>
          </cell>
          <cell r="G5084">
            <v>43</v>
          </cell>
          <cell r="AA5084">
            <v>40</v>
          </cell>
        </row>
        <row r="5085">
          <cell r="E5085" t="str">
            <v>Chinook salmon</v>
          </cell>
          <cell r="G5085">
            <v>60</v>
          </cell>
          <cell r="AA5085">
            <v>40</v>
          </cell>
        </row>
        <row r="5086">
          <cell r="E5086" t="str">
            <v>Chinook salmon</v>
          </cell>
          <cell r="G5086">
            <v>50</v>
          </cell>
          <cell r="AA5086">
            <v>40</v>
          </cell>
        </row>
        <row r="5087">
          <cell r="E5087" t="str">
            <v>Chinook salmon</v>
          </cell>
          <cell r="G5087">
            <v>51</v>
          </cell>
          <cell r="AA5087">
            <v>40</v>
          </cell>
        </row>
        <row r="5088">
          <cell r="E5088" t="str">
            <v>Chinook salmon</v>
          </cell>
          <cell r="G5088">
            <v>55</v>
          </cell>
          <cell r="AA5088">
            <v>40</v>
          </cell>
        </row>
        <row r="5089">
          <cell r="E5089" t="str">
            <v>Chinook salmon</v>
          </cell>
          <cell r="G5089">
            <v>61</v>
          </cell>
          <cell r="H5089" t="str">
            <v>AD</v>
          </cell>
          <cell r="AA5089">
            <v>40</v>
          </cell>
        </row>
        <row r="5090">
          <cell r="E5090" t="str">
            <v>Chinook salmon</v>
          </cell>
          <cell r="G5090">
            <v>54</v>
          </cell>
          <cell r="AA5090">
            <v>40</v>
          </cell>
        </row>
        <row r="5091">
          <cell r="E5091" t="str">
            <v>Chinook salmon</v>
          </cell>
          <cell r="G5091">
            <v>68</v>
          </cell>
          <cell r="AA5091">
            <v>40</v>
          </cell>
        </row>
        <row r="5092">
          <cell r="E5092" t="str">
            <v>Chinook salmon</v>
          </cell>
          <cell r="G5092">
            <v>49</v>
          </cell>
          <cell r="H5092" t="str">
            <v>AD</v>
          </cell>
          <cell r="AA5092">
            <v>40</v>
          </cell>
        </row>
        <row r="5093">
          <cell r="E5093" t="str">
            <v>Chinook salmon</v>
          </cell>
          <cell r="G5093">
            <v>51</v>
          </cell>
          <cell r="AA5093">
            <v>40</v>
          </cell>
        </row>
        <row r="5094">
          <cell r="E5094" t="str">
            <v>Chinook salmon</v>
          </cell>
          <cell r="G5094">
            <v>61</v>
          </cell>
          <cell r="H5094" t="str">
            <v>AD</v>
          </cell>
          <cell r="AA5094">
            <v>40</v>
          </cell>
        </row>
        <row r="5095">
          <cell r="E5095" t="str">
            <v>Chinook salmon</v>
          </cell>
          <cell r="G5095">
            <v>51</v>
          </cell>
          <cell r="AA5095">
            <v>40</v>
          </cell>
        </row>
        <row r="5096">
          <cell r="E5096" t="str">
            <v>Chinook salmon</v>
          </cell>
          <cell r="G5096">
            <v>41</v>
          </cell>
          <cell r="AA5096">
            <v>40</v>
          </cell>
        </row>
        <row r="5097">
          <cell r="E5097" t="str">
            <v>Chinook salmon</v>
          </cell>
          <cell r="G5097">
            <v>64</v>
          </cell>
          <cell r="AA5097">
            <v>40</v>
          </cell>
        </row>
        <row r="5098">
          <cell r="E5098" t="str">
            <v>Chinook salmon</v>
          </cell>
          <cell r="G5098">
            <v>57</v>
          </cell>
          <cell r="AA5098">
            <v>40</v>
          </cell>
        </row>
        <row r="5099">
          <cell r="E5099" t="str">
            <v>Chinook salmon</v>
          </cell>
          <cell r="G5099">
            <v>65</v>
          </cell>
          <cell r="AA5099">
            <v>40</v>
          </cell>
        </row>
        <row r="5100">
          <cell r="E5100" t="str">
            <v>Chinook salmon</v>
          </cell>
          <cell r="G5100">
            <v>46</v>
          </cell>
          <cell r="H5100" t="str">
            <v>AD</v>
          </cell>
          <cell r="AA5100">
            <v>40</v>
          </cell>
        </row>
        <row r="5101">
          <cell r="E5101" t="str">
            <v>Chinook salmon</v>
          </cell>
          <cell r="G5101">
            <v>73</v>
          </cell>
          <cell r="AA5101">
            <v>40</v>
          </cell>
        </row>
        <row r="5102">
          <cell r="E5102" t="str">
            <v>Chinook salmon</v>
          </cell>
          <cell r="G5102">
            <v>45</v>
          </cell>
          <cell r="AA5102">
            <v>40</v>
          </cell>
        </row>
        <row r="5103">
          <cell r="E5103" t="str">
            <v>Chinook salmon</v>
          </cell>
          <cell r="G5103">
            <v>50</v>
          </cell>
          <cell r="H5103" t="str">
            <v>AD</v>
          </cell>
          <cell r="AA5103">
            <v>40</v>
          </cell>
        </row>
        <row r="5104">
          <cell r="E5104" t="str">
            <v>Chinook salmon</v>
          </cell>
          <cell r="G5104">
            <v>50</v>
          </cell>
          <cell r="AA5104">
            <v>40</v>
          </cell>
        </row>
        <row r="5105">
          <cell r="E5105" t="str">
            <v>Chinook salmon</v>
          </cell>
          <cell r="G5105">
            <v>51</v>
          </cell>
          <cell r="AA5105">
            <v>40</v>
          </cell>
        </row>
        <row r="5106">
          <cell r="E5106" t="str">
            <v>Chinook salmon</v>
          </cell>
          <cell r="G5106">
            <v>49</v>
          </cell>
          <cell r="AA5106">
            <v>40</v>
          </cell>
        </row>
        <row r="5107">
          <cell r="E5107" t="str">
            <v>Chinook salmon</v>
          </cell>
          <cell r="G5107">
            <v>45</v>
          </cell>
          <cell r="AA5107">
            <v>40</v>
          </cell>
        </row>
        <row r="5108">
          <cell r="E5108" t="str">
            <v>Chinook salmon</v>
          </cell>
          <cell r="G5108">
            <v>61</v>
          </cell>
          <cell r="AA5108">
            <v>40</v>
          </cell>
        </row>
        <row r="5109">
          <cell r="E5109" t="str">
            <v>Chinook salmon</v>
          </cell>
          <cell r="G5109">
            <v>56</v>
          </cell>
          <cell r="AA5109">
            <v>40</v>
          </cell>
        </row>
        <row r="5110">
          <cell r="E5110" t="str">
            <v>Chinook salmon</v>
          </cell>
          <cell r="G5110">
            <v>67</v>
          </cell>
          <cell r="AA5110">
            <v>40</v>
          </cell>
        </row>
        <row r="5111">
          <cell r="E5111" t="str">
            <v>Chinook salmon</v>
          </cell>
          <cell r="G5111">
            <v>62</v>
          </cell>
          <cell r="AA5111">
            <v>40</v>
          </cell>
        </row>
        <row r="5112">
          <cell r="E5112" t="str">
            <v>Chinook salmon</v>
          </cell>
          <cell r="G5112">
            <v>61</v>
          </cell>
          <cell r="AA5112">
            <v>40</v>
          </cell>
        </row>
        <row r="5113">
          <cell r="E5113" t="str">
            <v>Chinook salmon</v>
          </cell>
          <cell r="G5113">
            <v>72</v>
          </cell>
          <cell r="AA5113">
            <v>40</v>
          </cell>
        </row>
        <row r="5114">
          <cell r="E5114" t="str">
            <v>Chinook salmon</v>
          </cell>
          <cell r="G5114">
            <v>63</v>
          </cell>
          <cell r="AA5114">
            <v>40</v>
          </cell>
        </row>
        <row r="5115">
          <cell r="E5115" t="str">
            <v>Chinook salmon</v>
          </cell>
          <cell r="G5115">
            <v>58</v>
          </cell>
          <cell r="AA5115">
            <v>40</v>
          </cell>
        </row>
        <row r="5116">
          <cell r="E5116" t="str">
            <v>Chinook salmon</v>
          </cell>
          <cell r="G5116">
            <v>62</v>
          </cell>
          <cell r="AA5116">
            <v>40</v>
          </cell>
        </row>
        <row r="5117">
          <cell r="E5117" t="str">
            <v>Chinook salmon</v>
          </cell>
          <cell r="G5117">
            <v>62</v>
          </cell>
          <cell r="AA5117">
            <v>40</v>
          </cell>
        </row>
        <row r="5118">
          <cell r="E5118" t="str">
            <v>Chinook salmon</v>
          </cell>
          <cell r="G5118">
            <v>65</v>
          </cell>
          <cell r="AA5118">
            <v>40</v>
          </cell>
        </row>
        <row r="5119">
          <cell r="E5119" t="str">
            <v>Chinook salmon</v>
          </cell>
          <cell r="G5119">
            <v>58</v>
          </cell>
          <cell r="AA5119">
            <v>40</v>
          </cell>
        </row>
        <row r="5120">
          <cell r="E5120" t="str">
            <v>Chinook salmon</v>
          </cell>
          <cell r="G5120">
            <v>63</v>
          </cell>
          <cell r="AA5120">
            <v>40</v>
          </cell>
        </row>
        <row r="5121">
          <cell r="E5121" t="str">
            <v>Chinook salmon</v>
          </cell>
          <cell r="G5121">
            <v>58</v>
          </cell>
          <cell r="AA5121">
            <v>40</v>
          </cell>
        </row>
        <row r="5122">
          <cell r="E5122" t="str">
            <v>Chinook salmon</v>
          </cell>
          <cell r="G5122">
            <v>59</v>
          </cell>
          <cell r="H5122" t="str">
            <v>AD</v>
          </cell>
          <cell r="AA5122">
            <v>40</v>
          </cell>
        </row>
        <row r="5123">
          <cell r="E5123" t="str">
            <v>Chinook salmon</v>
          </cell>
          <cell r="G5123">
            <v>55</v>
          </cell>
          <cell r="AA5123">
            <v>40</v>
          </cell>
        </row>
        <row r="5124">
          <cell r="E5124" t="str">
            <v>Chinook salmon</v>
          </cell>
          <cell r="G5124">
            <v>57</v>
          </cell>
          <cell r="AA5124">
            <v>40</v>
          </cell>
        </row>
        <row r="5125">
          <cell r="E5125" t="str">
            <v>Chinook salmon</v>
          </cell>
          <cell r="G5125">
            <v>52</v>
          </cell>
          <cell r="AA5125">
            <v>40</v>
          </cell>
        </row>
        <row r="5126">
          <cell r="E5126" t="str">
            <v>Chinook salmon</v>
          </cell>
          <cell r="G5126">
            <v>61</v>
          </cell>
          <cell r="AA5126">
            <v>40</v>
          </cell>
        </row>
        <row r="5127">
          <cell r="E5127" t="str">
            <v>Chinook salmon</v>
          </cell>
          <cell r="G5127">
            <v>65</v>
          </cell>
          <cell r="H5127" t="str">
            <v>AD</v>
          </cell>
          <cell r="AA5127">
            <v>40</v>
          </cell>
        </row>
        <row r="5128">
          <cell r="E5128" t="str">
            <v>Chinook salmon</v>
          </cell>
          <cell r="G5128">
            <v>74</v>
          </cell>
          <cell r="H5128" t="str">
            <v>AD</v>
          </cell>
          <cell r="AA5128">
            <v>40</v>
          </cell>
        </row>
        <row r="5129">
          <cell r="E5129" t="str">
            <v>Chinook salmon</v>
          </cell>
          <cell r="G5129">
            <v>61</v>
          </cell>
          <cell r="AA5129">
            <v>40</v>
          </cell>
        </row>
        <row r="5130">
          <cell r="E5130" t="str">
            <v>Chinook salmon</v>
          </cell>
          <cell r="G5130">
            <v>60</v>
          </cell>
          <cell r="AA5130">
            <v>40</v>
          </cell>
        </row>
        <row r="5131">
          <cell r="E5131" t="str">
            <v>Chinook salmon</v>
          </cell>
          <cell r="G5131">
            <v>61</v>
          </cell>
          <cell r="AA5131">
            <v>40</v>
          </cell>
        </row>
        <row r="5132">
          <cell r="E5132" t="str">
            <v>Chinook salmon</v>
          </cell>
          <cell r="G5132">
            <v>57</v>
          </cell>
          <cell r="AA5132">
            <v>40</v>
          </cell>
        </row>
        <row r="5133">
          <cell r="E5133" t="str">
            <v>Chinook salmon</v>
          </cell>
          <cell r="G5133">
            <v>52</v>
          </cell>
          <cell r="AA5133">
            <v>40</v>
          </cell>
        </row>
        <row r="5134">
          <cell r="E5134" t="str">
            <v>Chinook salmon</v>
          </cell>
          <cell r="G5134">
            <v>48</v>
          </cell>
          <cell r="AA5134">
            <v>40</v>
          </cell>
        </row>
        <row r="5135">
          <cell r="E5135" t="str">
            <v>Chinook salmon</v>
          </cell>
          <cell r="G5135">
            <v>52</v>
          </cell>
          <cell r="AA5135">
            <v>40</v>
          </cell>
        </row>
        <row r="5136">
          <cell r="E5136" t="str">
            <v>Chinook salmon</v>
          </cell>
          <cell r="G5136">
            <v>62</v>
          </cell>
          <cell r="AA5136">
            <v>40</v>
          </cell>
        </row>
        <row r="5137">
          <cell r="E5137" t="str">
            <v>Chinook salmon</v>
          </cell>
          <cell r="G5137">
            <v>64</v>
          </cell>
          <cell r="AA5137">
            <v>40</v>
          </cell>
        </row>
        <row r="5138">
          <cell r="E5138" t="str">
            <v>Chinook salmon</v>
          </cell>
          <cell r="G5138">
            <v>60</v>
          </cell>
          <cell r="AA5138">
            <v>40</v>
          </cell>
        </row>
        <row r="5139">
          <cell r="E5139" t="str">
            <v>Chinook salmon</v>
          </cell>
          <cell r="G5139">
            <v>64</v>
          </cell>
          <cell r="AA5139">
            <v>40</v>
          </cell>
        </row>
        <row r="5140">
          <cell r="E5140" t="str">
            <v>Chinook salmon</v>
          </cell>
          <cell r="G5140">
            <v>65</v>
          </cell>
          <cell r="H5140" t="str">
            <v>AD</v>
          </cell>
          <cell r="AA5140">
            <v>40</v>
          </cell>
        </row>
        <row r="5141">
          <cell r="E5141" t="str">
            <v>Chinook salmon</v>
          </cell>
          <cell r="G5141">
            <v>50</v>
          </cell>
          <cell r="AA5141">
            <v>40</v>
          </cell>
        </row>
        <row r="5142">
          <cell r="E5142" t="str">
            <v>Chinook salmon</v>
          </cell>
          <cell r="G5142">
            <v>66</v>
          </cell>
          <cell r="H5142" t="str">
            <v>AD</v>
          </cell>
          <cell r="AA5142">
            <v>40</v>
          </cell>
        </row>
        <row r="5143">
          <cell r="E5143" t="str">
            <v>Chinook salmon</v>
          </cell>
          <cell r="G5143">
            <v>70</v>
          </cell>
          <cell r="H5143" t="str">
            <v>AD</v>
          </cell>
          <cell r="AA5143">
            <v>40</v>
          </cell>
        </row>
        <row r="5144">
          <cell r="E5144" t="str">
            <v>Chinook salmon</v>
          </cell>
          <cell r="G5144">
            <v>58</v>
          </cell>
          <cell r="H5144" t="str">
            <v>AD</v>
          </cell>
          <cell r="AA5144">
            <v>40</v>
          </cell>
        </row>
        <row r="5145">
          <cell r="E5145" t="str">
            <v>Chinook salmon</v>
          </cell>
          <cell r="G5145">
            <v>68</v>
          </cell>
          <cell r="H5145" t="str">
            <v>AD</v>
          </cell>
          <cell r="AA5145">
            <v>40</v>
          </cell>
        </row>
        <row r="5146">
          <cell r="E5146" t="str">
            <v>Chinook salmon</v>
          </cell>
          <cell r="G5146">
            <v>57</v>
          </cell>
          <cell r="AA5146">
            <v>40</v>
          </cell>
        </row>
        <row r="5147">
          <cell r="E5147" t="str">
            <v>Chinook salmon</v>
          </cell>
          <cell r="G5147">
            <v>42</v>
          </cell>
          <cell r="AA5147">
            <v>40</v>
          </cell>
        </row>
        <row r="5148">
          <cell r="E5148" t="str">
            <v>Chinook salmon</v>
          </cell>
          <cell r="G5148">
            <v>55</v>
          </cell>
          <cell r="AA5148">
            <v>40</v>
          </cell>
        </row>
        <row r="5149">
          <cell r="E5149" t="str">
            <v>Chinook salmon</v>
          </cell>
          <cell r="G5149">
            <v>61</v>
          </cell>
          <cell r="AA5149">
            <v>40</v>
          </cell>
        </row>
        <row r="5150">
          <cell r="E5150" t="str">
            <v>Chinook salmon</v>
          </cell>
          <cell r="G5150">
            <v>58</v>
          </cell>
          <cell r="AA5150">
            <v>40</v>
          </cell>
        </row>
        <row r="5151">
          <cell r="E5151" t="str">
            <v>Chinook salmon</v>
          </cell>
          <cell r="G5151">
            <v>73</v>
          </cell>
          <cell r="AA5151">
            <v>40</v>
          </cell>
        </row>
        <row r="5152">
          <cell r="E5152" t="str">
            <v>Chinook salmon</v>
          </cell>
          <cell r="G5152">
            <v>59</v>
          </cell>
          <cell r="H5152" t="str">
            <v>AD</v>
          </cell>
          <cell r="AA5152">
            <v>40</v>
          </cell>
        </row>
        <row r="5153">
          <cell r="E5153" t="str">
            <v>Chinook salmon</v>
          </cell>
          <cell r="G5153">
            <v>54</v>
          </cell>
          <cell r="AA5153">
            <v>40</v>
          </cell>
        </row>
        <row r="5154">
          <cell r="E5154" t="str">
            <v>Chinook salmon</v>
          </cell>
          <cell r="G5154">
            <v>62</v>
          </cell>
          <cell r="H5154" t="str">
            <v>AD</v>
          </cell>
          <cell r="AA5154">
            <v>40</v>
          </cell>
        </row>
        <row r="5155">
          <cell r="E5155" t="str">
            <v>Chinook salmon</v>
          </cell>
          <cell r="G5155">
            <v>51</v>
          </cell>
          <cell r="AA5155">
            <v>40</v>
          </cell>
        </row>
        <row r="5156">
          <cell r="E5156" t="str">
            <v>Chinook salmon</v>
          </cell>
          <cell r="G5156">
            <v>66</v>
          </cell>
          <cell r="AA5156">
            <v>40</v>
          </cell>
        </row>
        <row r="5157">
          <cell r="E5157" t="str">
            <v>Chinook salmon</v>
          </cell>
          <cell r="G5157">
            <v>62</v>
          </cell>
          <cell r="AA5157">
            <v>40</v>
          </cell>
        </row>
        <row r="5158">
          <cell r="E5158" t="str">
            <v>Chinook salmon</v>
          </cell>
          <cell r="G5158">
            <v>62</v>
          </cell>
          <cell r="AA5158">
            <v>40</v>
          </cell>
        </row>
        <row r="5159">
          <cell r="E5159" t="str">
            <v>Chinook salmon</v>
          </cell>
          <cell r="G5159">
            <v>61</v>
          </cell>
          <cell r="AA5159">
            <v>40</v>
          </cell>
        </row>
        <row r="5160">
          <cell r="E5160" t="str">
            <v>Chinook salmon</v>
          </cell>
          <cell r="G5160">
            <v>50</v>
          </cell>
          <cell r="AA5160">
            <v>40</v>
          </cell>
        </row>
        <row r="5161">
          <cell r="E5161" t="str">
            <v>Chinook salmon</v>
          </cell>
          <cell r="G5161">
            <v>58</v>
          </cell>
          <cell r="AA5161">
            <v>40</v>
          </cell>
        </row>
        <row r="5162">
          <cell r="E5162" t="str">
            <v>Chinook salmon</v>
          </cell>
          <cell r="G5162">
            <v>52</v>
          </cell>
          <cell r="H5162" t="str">
            <v>AD</v>
          </cell>
          <cell r="AA5162">
            <v>40</v>
          </cell>
        </row>
        <row r="5163">
          <cell r="E5163" t="str">
            <v>Chinook salmon</v>
          </cell>
          <cell r="G5163">
            <v>58</v>
          </cell>
          <cell r="AA5163">
            <v>40</v>
          </cell>
        </row>
        <row r="5164">
          <cell r="E5164" t="str">
            <v>Chinook salmon</v>
          </cell>
          <cell r="G5164">
            <v>65</v>
          </cell>
          <cell r="AA5164">
            <v>40</v>
          </cell>
        </row>
        <row r="5165">
          <cell r="E5165" t="str">
            <v>Chinook salmon</v>
          </cell>
          <cell r="G5165">
            <v>67</v>
          </cell>
          <cell r="AA5165">
            <v>40</v>
          </cell>
        </row>
        <row r="5166">
          <cell r="E5166" t="str">
            <v>Chinook salmon</v>
          </cell>
          <cell r="G5166">
            <v>68</v>
          </cell>
          <cell r="AA5166">
            <v>40</v>
          </cell>
        </row>
        <row r="5167">
          <cell r="E5167" t="str">
            <v>Chinook salmon</v>
          </cell>
          <cell r="G5167">
            <v>49</v>
          </cell>
          <cell r="H5167" t="str">
            <v>AD</v>
          </cell>
          <cell r="AA5167">
            <v>40</v>
          </cell>
        </row>
        <row r="5168">
          <cell r="E5168" t="str">
            <v>Chinook salmon</v>
          </cell>
          <cell r="G5168">
            <v>64</v>
          </cell>
          <cell r="AA5168">
            <v>40</v>
          </cell>
        </row>
        <row r="5169">
          <cell r="E5169" t="str">
            <v>Chinook salmon</v>
          </cell>
          <cell r="G5169">
            <v>57</v>
          </cell>
          <cell r="AA5169">
            <v>40</v>
          </cell>
        </row>
        <row r="5170">
          <cell r="E5170" t="str">
            <v>Chinook salmon</v>
          </cell>
          <cell r="G5170">
            <v>56</v>
          </cell>
          <cell r="AA5170">
            <v>40</v>
          </cell>
        </row>
        <row r="5171">
          <cell r="E5171" t="str">
            <v>Chinook salmon</v>
          </cell>
          <cell r="G5171">
            <v>51</v>
          </cell>
          <cell r="AA5171">
            <v>40</v>
          </cell>
        </row>
        <row r="5172">
          <cell r="E5172" t="str">
            <v>Chinook salmon</v>
          </cell>
          <cell r="G5172">
            <v>63</v>
          </cell>
          <cell r="AA5172">
            <v>40</v>
          </cell>
        </row>
        <row r="5173">
          <cell r="E5173" t="str">
            <v>Chinook salmon</v>
          </cell>
          <cell r="G5173">
            <v>59</v>
          </cell>
          <cell r="AA5173">
            <v>40</v>
          </cell>
        </row>
        <row r="5174">
          <cell r="E5174" t="str">
            <v>Chinook salmon</v>
          </cell>
          <cell r="G5174">
            <v>62</v>
          </cell>
          <cell r="AA5174">
            <v>40</v>
          </cell>
        </row>
        <row r="5175">
          <cell r="E5175" t="str">
            <v>Chinook salmon</v>
          </cell>
          <cell r="G5175">
            <v>61</v>
          </cell>
          <cell r="AA5175">
            <v>40</v>
          </cell>
        </row>
        <row r="5176">
          <cell r="E5176" t="str">
            <v>Chinook salmon</v>
          </cell>
          <cell r="G5176">
            <v>64</v>
          </cell>
          <cell r="AA5176">
            <v>40</v>
          </cell>
        </row>
        <row r="5177">
          <cell r="E5177" t="str">
            <v>Chinook salmon</v>
          </cell>
          <cell r="G5177">
            <v>59</v>
          </cell>
          <cell r="AA5177">
            <v>40</v>
          </cell>
        </row>
        <row r="5178">
          <cell r="E5178" t="str">
            <v>Chinook salmon</v>
          </cell>
          <cell r="G5178">
            <v>63</v>
          </cell>
          <cell r="H5178" t="str">
            <v>AD</v>
          </cell>
          <cell r="AA5178">
            <v>40</v>
          </cell>
        </row>
        <row r="5179">
          <cell r="E5179" t="str">
            <v>Chinook salmon</v>
          </cell>
          <cell r="G5179">
            <v>59</v>
          </cell>
          <cell r="H5179" t="str">
            <v>AD</v>
          </cell>
          <cell r="AA5179">
            <v>40</v>
          </cell>
        </row>
        <row r="5180">
          <cell r="E5180" t="str">
            <v>Chinook salmon</v>
          </cell>
          <cell r="G5180">
            <v>61</v>
          </cell>
          <cell r="H5180" t="str">
            <v>AD</v>
          </cell>
          <cell r="AA5180">
            <v>40</v>
          </cell>
        </row>
        <row r="5181">
          <cell r="E5181" t="str">
            <v>Chinook salmon</v>
          </cell>
          <cell r="G5181">
            <v>67</v>
          </cell>
          <cell r="H5181" t="str">
            <v>AD</v>
          </cell>
          <cell r="AA5181">
            <v>40</v>
          </cell>
        </row>
        <row r="5182">
          <cell r="E5182" t="str">
            <v>Chinook salmon</v>
          </cell>
          <cell r="G5182">
            <v>61</v>
          </cell>
          <cell r="AA5182">
            <v>40</v>
          </cell>
        </row>
        <row r="5183">
          <cell r="E5183" t="str">
            <v>Chinook salmon</v>
          </cell>
          <cell r="G5183">
            <v>48</v>
          </cell>
          <cell r="AA5183">
            <v>40</v>
          </cell>
        </row>
        <row r="5184">
          <cell r="E5184" t="str">
            <v>Chinook salmon</v>
          </cell>
          <cell r="G5184">
            <v>51</v>
          </cell>
          <cell r="AA5184">
            <v>40</v>
          </cell>
        </row>
        <row r="5185">
          <cell r="E5185" t="str">
            <v>Chinook salmon</v>
          </cell>
          <cell r="G5185">
            <v>60</v>
          </cell>
          <cell r="AA5185">
            <v>40</v>
          </cell>
        </row>
        <row r="5186">
          <cell r="E5186" t="str">
            <v>Chinook salmon</v>
          </cell>
          <cell r="G5186">
            <v>58</v>
          </cell>
          <cell r="AA5186">
            <v>40</v>
          </cell>
        </row>
        <row r="5187">
          <cell r="E5187" t="str">
            <v>Chinook salmon</v>
          </cell>
          <cell r="G5187">
            <v>67</v>
          </cell>
          <cell r="AA5187">
            <v>40</v>
          </cell>
        </row>
        <row r="5188">
          <cell r="E5188" t="str">
            <v>Chinook salmon</v>
          </cell>
          <cell r="G5188">
            <v>52</v>
          </cell>
          <cell r="AA5188">
            <v>40</v>
          </cell>
        </row>
        <row r="5189">
          <cell r="E5189" t="str">
            <v>Chinook salmon</v>
          </cell>
          <cell r="G5189">
            <v>52</v>
          </cell>
          <cell r="AA5189">
            <v>40</v>
          </cell>
        </row>
        <row r="5190">
          <cell r="E5190" t="str">
            <v>Chinook salmon</v>
          </cell>
          <cell r="G5190">
            <v>63</v>
          </cell>
          <cell r="AA5190">
            <v>40</v>
          </cell>
        </row>
        <row r="5191">
          <cell r="E5191" t="str">
            <v>Chinook salmon</v>
          </cell>
          <cell r="G5191">
            <v>48</v>
          </cell>
          <cell r="AA5191">
            <v>40</v>
          </cell>
        </row>
        <row r="5192">
          <cell r="E5192" t="str">
            <v>Chinook salmon</v>
          </cell>
          <cell r="G5192">
            <v>61</v>
          </cell>
          <cell r="AA5192">
            <v>40</v>
          </cell>
        </row>
        <row r="5193">
          <cell r="E5193" t="str">
            <v>Chinook salmon</v>
          </cell>
          <cell r="G5193">
            <v>69</v>
          </cell>
          <cell r="AA5193">
            <v>40</v>
          </cell>
        </row>
        <row r="5194">
          <cell r="E5194" t="str">
            <v>Chinook salmon</v>
          </cell>
          <cell r="G5194">
            <v>63</v>
          </cell>
          <cell r="AA5194">
            <v>40</v>
          </cell>
        </row>
        <row r="5195">
          <cell r="E5195" t="str">
            <v>Chinook salmon</v>
          </cell>
          <cell r="G5195">
            <v>54</v>
          </cell>
          <cell r="AA5195">
            <v>40</v>
          </cell>
        </row>
        <row r="5196">
          <cell r="E5196" t="str">
            <v>Chinook salmon</v>
          </cell>
          <cell r="G5196">
            <v>69</v>
          </cell>
          <cell r="AA5196">
            <v>40</v>
          </cell>
        </row>
        <row r="5197">
          <cell r="E5197" t="str">
            <v>Chinook salmon</v>
          </cell>
          <cell r="G5197">
            <v>70</v>
          </cell>
          <cell r="AA5197">
            <v>40</v>
          </cell>
        </row>
        <row r="5198">
          <cell r="E5198" t="str">
            <v>Chinook salmon</v>
          </cell>
          <cell r="G5198">
            <v>60</v>
          </cell>
          <cell r="AA5198">
            <v>40</v>
          </cell>
        </row>
        <row r="5199">
          <cell r="E5199" t="str">
            <v>Chinook salmon</v>
          </cell>
          <cell r="G5199">
            <v>54</v>
          </cell>
          <cell r="AA5199">
            <v>40</v>
          </cell>
        </row>
        <row r="5200">
          <cell r="E5200" t="str">
            <v>Chinook salmon</v>
          </cell>
          <cell r="G5200">
            <v>67</v>
          </cell>
          <cell r="H5200" t="str">
            <v>AD</v>
          </cell>
          <cell r="AA5200">
            <v>40</v>
          </cell>
        </row>
        <row r="5201">
          <cell r="E5201" t="str">
            <v>Chinook salmon</v>
          </cell>
          <cell r="G5201">
            <v>53</v>
          </cell>
          <cell r="AA5201">
            <v>40</v>
          </cell>
        </row>
        <row r="5202">
          <cell r="E5202" t="str">
            <v>Chinook salmon</v>
          </cell>
          <cell r="G5202">
            <v>65</v>
          </cell>
          <cell r="H5202" t="str">
            <v>AD</v>
          </cell>
          <cell r="AA5202">
            <v>40</v>
          </cell>
        </row>
        <row r="5203">
          <cell r="E5203" t="str">
            <v>Chinook salmon</v>
          </cell>
          <cell r="G5203">
            <v>68</v>
          </cell>
          <cell r="H5203" t="str">
            <v>AD</v>
          </cell>
          <cell r="AA5203">
            <v>40</v>
          </cell>
        </row>
        <row r="5204">
          <cell r="E5204" t="str">
            <v>Chinook salmon</v>
          </cell>
          <cell r="G5204">
            <v>55</v>
          </cell>
          <cell r="H5204" t="str">
            <v>AD</v>
          </cell>
          <cell r="AA5204">
            <v>40</v>
          </cell>
        </row>
        <row r="5205">
          <cell r="E5205" t="str">
            <v>Chinook salmon</v>
          </cell>
          <cell r="G5205">
            <v>65</v>
          </cell>
          <cell r="AA5205">
            <v>40</v>
          </cell>
        </row>
        <row r="5206">
          <cell r="E5206" t="str">
            <v>Chinook salmon</v>
          </cell>
          <cell r="G5206">
            <v>64</v>
          </cell>
          <cell r="AA5206">
            <v>40</v>
          </cell>
        </row>
        <row r="5207">
          <cell r="E5207" t="str">
            <v>Chinook salmon</v>
          </cell>
          <cell r="G5207">
            <v>62</v>
          </cell>
          <cell r="AA5207">
            <v>40</v>
          </cell>
        </row>
        <row r="5208">
          <cell r="E5208" t="str">
            <v>Chinook salmon</v>
          </cell>
          <cell r="G5208">
            <v>60</v>
          </cell>
          <cell r="AA5208">
            <v>40</v>
          </cell>
        </row>
        <row r="5209">
          <cell r="E5209" t="str">
            <v>Chinook salmon</v>
          </cell>
          <cell r="G5209">
            <v>66</v>
          </cell>
          <cell r="AA5209">
            <v>40</v>
          </cell>
        </row>
        <row r="5210">
          <cell r="E5210" t="str">
            <v>Chinook salmon</v>
          </cell>
          <cell r="G5210">
            <v>67</v>
          </cell>
          <cell r="AA5210">
            <v>40</v>
          </cell>
        </row>
        <row r="5211">
          <cell r="E5211" t="str">
            <v>Chinook salmon</v>
          </cell>
          <cell r="G5211">
            <v>58</v>
          </cell>
          <cell r="AA5211">
            <v>40</v>
          </cell>
        </row>
        <row r="5212">
          <cell r="E5212" t="str">
            <v>Chinook salmon</v>
          </cell>
          <cell r="G5212">
            <v>63</v>
          </cell>
          <cell r="AA5212">
            <v>40</v>
          </cell>
        </row>
        <row r="5213">
          <cell r="E5213" t="str">
            <v>Chinook salmon</v>
          </cell>
          <cell r="G5213">
            <v>59</v>
          </cell>
          <cell r="AA5213">
            <v>40</v>
          </cell>
        </row>
        <row r="5214">
          <cell r="E5214" t="str">
            <v>Chinook salmon</v>
          </cell>
          <cell r="G5214">
            <v>48</v>
          </cell>
          <cell r="AA5214">
            <v>40</v>
          </cell>
        </row>
        <row r="5215">
          <cell r="E5215" t="str">
            <v>Chinook salmon</v>
          </cell>
          <cell r="G5215">
            <v>63</v>
          </cell>
          <cell r="AA5215">
            <v>40</v>
          </cell>
        </row>
        <row r="5216">
          <cell r="E5216" t="str">
            <v>Chinook salmon</v>
          </cell>
          <cell r="G5216">
            <v>46</v>
          </cell>
          <cell r="AA5216">
            <v>40</v>
          </cell>
        </row>
        <row r="5217">
          <cell r="E5217" t="str">
            <v>Chinook salmon</v>
          </cell>
          <cell r="G5217">
            <v>63</v>
          </cell>
          <cell r="AA5217">
            <v>40</v>
          </cell>
        </row>
        <row r="5218">
          <cell r="E5218" t="str">
            <v>Chinook salmon</v>
          </cell>
          <cell r="G5218">
            <v>65</v>
          </cell>
          <cell r="AA5218">
            <v>40</v>
          </cell>
        </row>
        <row r="5219">
          <cell r="E5219" t="str">
            <v>Chinook salmon</v>
          </cell>
          <cell r="G5219">
            <v>73</v>
          </cell>
          <cell r="AA5219">
            <v>40</v>
          </cell>
        </row>
        <row r="5220">
          <cell r="E5220" t="str">
            <v>Chinook salmon</v>
          </cell>
          <cell r="G5220">
            <v>73</v>
          </cell>
          <cell r="AA5220">
            <v>40</v>
          </cell>
        </row>
        <row r="5221">
          <cell r="E5221" t="str">
            <v>Chinook salmon</v>
          </cell>
          <cell r="G5221">
            <v>58</v>
          </cell>
          <cell r="AA5221">
            <v>40</v>
          </cell>
        </row>
        <row r="5222">
          <cell r="E5222" t="str">
            <v>Chinook salmon</v>
          </cell>
          <cell r="G5222">
            <v>65</v>
          </cell>
          <cell r="AA5222">
            <v>40</v>
          </cell>
        </row>
        <row r="5223">
          <cell r="E5223" t="str">
            <v>Chinook salmon</v>
          </cell>
          <cell r="G5223">
            <v>63</v>
          </cell>
          <cell r="AA5223">
            <v>40</v>
          </cell>
        </row>
        <row r="5224">
          <cell r="E5224" t="str">
            <v>Chinook salmon</v>
          </cell>
          <cell r="G5224">
            <v>57</v>
          </cell>
          <cell r="AA5224">
            <v>40</v>
          </cell>
        </row>
        <row r="5225">
          <cell r="E5225" t="str">
            <v>Chinook salmon</v>
          </cell>
          <cell r="G5225">
            <v>54</v>
          </cell>
          <cell r="AA5225">
            <v>40</v>
          </cell>
        </row>
        <row r="5226">
          <cell r="E5226" t="str">
            <v>Chinook salmon</v>
          </cell>
          <cell r="G5226">
            <v>58</v>
          </cell>
          <cell r="AA5226">
            <v>40</v>
          </cell>
        </row>
        <row r="5227">
          <cell r="E5227" t="str">
            <v>Chinook salmon</v>
          </cell>
          <cell r="G5227">
            <v>42</v>
          </cell>
          <cell r="AA5227">
            <v>40</v>
          </cell>
        </row>
        <row r="5228">
          <cell r="E5228" t="str">
            <v>Chinook salmon</v>
          </cell>
          <cell r="G5228">
            <v>74</v>
          </cell>
          <cell r="AA5228">
            <v>40</v>
          </cell>
        </row>
        <row r="5229">
          <cell r="E5229" t="str">
            <v>Chinook salmon</v>
          </cell>
          <cell r="G5229">
            <v>62</v>
          </cell>
          <cell r="AA5229">
            <v>40</v>
          </cell>
        </row>
        <row r="5230">
          <cell r="E5230" t="str">
            <v>Chinook salmon</v>
          </cell>
          <cell r="G5230">
            <v>48</v>
          </cell>
          <cell r="AA5230">
            <v>40</v>
          </cell>
        </row>
        <row r="5231">
          <cell r="E5231" t="str">
            <v>Chinook salmon</v>
          </cell>
          <cell r="G5231">
            <v>51</v>
          </cell>
          <cell r="AA5231">
            <v>40</v>
          </cell>
        </row>
        <row r="5232">
          <cell r="E5232" t="str">
            <v>Chinook salmon</v>
          </cell>
          <cell r="G5232">
            <v>69</v>
          </cell>
          <cell r="AA5232">
            <v>40</v>
          </cell>
        </row>
        <row r="5233">
          <cell r="E5233" t="str">
            <v>Chinook salmon</v>
          </cell>
          <cell r="G5233">
            <v>62</v>
          </cell>
          <cell r="AA5233">
            <v>40</v>
          </cell>
        </row>
        <row r="5234">
          <cell r="E5234" t="str">
            <v>Chinook salmon</v>
          </cell>
          <cell r="G5234">
            <v>59</v>
          </cell>
          <cell r="AA5234">
            <v>40</v>
          </cell>
        </row>
        <row r="5235">
          <cell r="E5235" t="str">
            <v>Chinook salmon</v>
          </cell>
          <cell r="G5235">
            <v>61</v>
          </cell>
          <cell r="AA5235">
            <v>40</v>
          </cell>
        </row>
        <row r="5236">
          <cell r="E5236" t="str">
            <v>Chinook salmon</v>
          </cell>
          <cell r="G5236">
            <v>52</v>
          </cell>
          <cell r="AA5236">
            <v>40</v>
          </cell>
        </row>
        <row r="5237">
          <cell r="E5237" t="str">
            <v>Chinook salmon</v>
          </cell>
          <cell r="G5237">
            <v>60</v>
          </cell>
          <cell r="AA5237">
            <v>40</v>
          </cell>
        </row>
        <row r="5238">
          <cell r="E5238" t="str">
            <v>Chinook salmon</v>
          </cell>
          <cell r="G5238">
            <v>66</v>
          </cell>
          <cell r="AA5238">
            <v>40</v>
          </cell>
        </row>
        <row r="5239">
          <cell r="E5239" t="str">
            <v>Chinook salmon</v>
          </cell>
          <cell r="G5239">
            <v>62</v>
          </cell>
          <cell r="AA5239">
            <v>40</v>
          </cell>
        </row>
        <row r="5240">
          <cell r="E5240" t="str">
            <v>Chinook salmon</v>
          </cell>
          <cell r="G5240">
            <v>56</v>
          </cell>
          <cell r="AA5240">
            <v>40</v>
          </cell>
        </row>
        <row r="5241">
          <cell r="E5241" t="str">
            <v>Chinook salmon</v>
          </cell>
          <cell r="G5241">
            <v>66</v>
          </cell>
          <cell r="AA5241">
            <v>40</v>
          </cell>
        </row>
        <row r="5242">
          <cell r="E5242" t="str">
            <v>Chinook salmon</v>
          </cell>
          <cell r="G5242">
            <v>83</v>
          </cell>
          <cell r="AA5242">
            <v>40</v>
          </cell>
        </row>
        <row r="5243">
          <cell r="E5243" t="str">
            <v>Chinook salmon</v>
          </cell>
          <cell r="G5243">
            <v>67</v>
          </cell>
          <cell r="AA5243">
            <v>40</v>
          </cell>
        </row>
        <row r="5244">
          <cell r="E5244" t="str">
            <v>Chinook salmon</v>
          </cell>
          <cell r="G5244">
            <v>69</v>
          </cell>
          <cell r="AA5244">
            <v>40</v>
          </cell>
        </row>
        <row r="5245">
          <cell r="E5245" t="str">
            <v>Chinook salmon</v>
          </cell>
          <cell r="G5245">
            <v>71</v>
          </cell>
          <cell r="AA5245">
            <v>40</v>
          </cell>
        </row>
        <row r="5246">
          <cell r="E5246" t="str">
            <v>Chinook salmon</v>
          </cell>
          <cell r="G5246">
            <v>48</v>
          </cell>
          <cell r="H5246" t="str">
            <v>AD</v>
          </cell>
          <cell r="AA5246">
            <v>40</v>
          </cell>
        </row>
        <row r="5247">
          <cell r="E5247" t="str">
            <v>Chinook salmon</v>
          </cell>
          <cell r="G5247">
            <v>62</v>
          </cell>
          <cell r="H5247" t="str">
            <v>AD</v>
          </cell>
          <cell r="AA5247">
            <v>40</v>
          </cell>
        </row>
        <row r="5248">
          <cell r="E5248" t="str">
            <v>Chinook salmon</v>
          </cell>
          <cell r="G5248">
            <v>72</v>
          </cell>
          <cell r="H5248" t="str">
            <v>AD</v>
          </cell>
          <cell r="AA5248">
            <v>40</v>
          </cell>
        </row>
        <row r="5249">
          <cell r="E5249" t="str">
            <v>Chinook salmon</v>
          </cell>
          <cell r="G5249">
            <v>66</v>
          </cell>
          <cell r="H5249" t="str">
            <v>AD</v>
          </cell>
          <cell r="AA5249">
            <v>40</v>
          </cell>
        </row>
        <row r="5250">
          <cell r="E5250" t="str">
            <v>Chinook salmon</v>
          </cell>
          <cell r="G5250">
            <v>64</v>
          </cell>
          <cell r="AA5250">
            <v>40</v>
          </cell>
        </row>
        <row r="5251">
          <cell r="E5251" t="str">
            <v>Chinook salmon</v>
          </cell>
          <cell r="G5251">
            <v>57</v>
          </cell>
          <cell r="H5251" t="str">
            <v>AD</v>
          </cell>
          <cell r="AA5251">
            <v>40</v>
          </cell>
        </row>
        <row r="5252">
          <cell r="E5252" t="str">
            <v>Chinook salmon</v>
          </cell>
          <cell r="G5252">
            <v>57</v>
          </cell>
          <cell r="H5252" t="str">
            <v>AD</v>
          </cell>
          <cell r="AA5252">
            <v>40</v>
          </cell>
        </row>
        <row r="5253">
          <cell r="E5253" t="str">
            <v>Chinook salmon</v>
          </cell>
          <cell r="G5253">
            <v>49</v>
          </cell>
          <cell r="H5253" t="str">
            <v>AD</v>
          </cell>
          <cell r="AA5253">
            <v>40</v>
          </cell>
        </row>
        <row r="5254">
          <cell r="E5254" t="str">
            <v>Chinook salmon</v>
          </cell>
          <cell r="G5254">
            <v>71</v>
          </cell>
          <cell r="H5254" t="str">
            <v>AD</v>
          </cell>
          <cell r="AA5254">
            <v>40</v>
          </cell>
        </row>
        <row r="5255">
          <cell r="E5255" t="str">
            <v>Chinook salmon</v>
          </cell>
          <cell r="G5255">
            <v>75</v>
          </cell>
          <cell r="H5255" t="str">
            <v>AD</v>
          </cell>
          <cell r="AA5255">
            <v>40</v>
          </cell>
        </row>
        <row r="5256">
          <cell r="E5256" t="str">
            <v>Chinook salmon</v>
          </cell>
          <cell r="G5256">
            <v>60</v>
          </cell>
          <cell r="H5256" t="str">
            <v>AD</v>
          </cell>
          <cell r="AA5256">
            <v>40</v>
          </cell>
        </row>
        <row r="5257">
          <cell r="E5257" t="str">
            <v>Chinook salmon</v>
          </cell>
          <cell r="G5257">
            <v>62</v>
          </cell>
          <cell r="AA5257">
            <v>40</v>
          </cell>
        </row>
        <row r="5258">
          <cell r="E5258" t="str">
            <v>Chinook salmon</v>
          </cell>
          <cell r="G5258">
            <v>59</v>
          </cell>
          <cell r="AA5258">
            <v>40</v>
          </cell>
        </row>
        <row r="5259">
          <cell r="E5259" t="str">
            <v>Chinook salmon</v>
          </cell>
          <cell r="G5259">
            <v>60</v>
          </cell>
          <cell r="AA5259">
            <v>40</v>
          </cell>
        </row>
        <row r="5260">
          <cell r="E5260" t="str">
            <v>Chinook salmon</v>
          </cell>
          <cell r="G5260">
            <v>47</v>
          </cell>
          <cell r="AA5260">
            <v>40</v>
          </cell>
        </row>
        <row r="5261">
          <cell r="E5261" t="str">
            <v>Chinook salmon</v>
          </cell>
          <cell r="G5261">
            <v>65</v>
          </cell>
          <cell r="AA5261">
            <v>40</v>
          </cell>
        </row>
        <row r="5262">
          <cell r="E5262" t="str">
            <v>Chinook salmon</v>
          </cell>
          <cell r="G5262">
            <v>65</v>
          </cell>
          <cell r="AA5262">
            <v>40</v>
          </cell>
        </row>
        <row r="5263">
          <cell r="E5263" t="str">
            <v>Chinook salmon</v>
          </cell>
          <cell r="G5263">
            <v>58</v>
          </cell>
          <cell r="AA5263">
            <v>40</v>
          </cell>
        </row>
        <row r="5264">
          <cell r="E5264" t="str">
            <v>Chinook salmon</v>
          </cell>
          <cell r="G5264">
            <v>58</v>
          </cell>
          <cell r="AA5264">
            <v>40</v>
          </cell>
        </row>
        <row r="5265">
          <cell r="E5265" t="str">
            <v>Chinook salmon</v>
          </cell>
          <cell r="G5265">
            <v>69</v>
          </cell>
          <cell r="AA5265">
            <v>40</v>
          </cell>
        </row>
        <row r="5266">
          <cell r="E5266" t="str">
            <v>Chinook salmon</v>
          </cell>
          <cell r="G5266">
            <v>51</v>
          </cell>
          <cell r="AA5266">
            <v>40</v>
          </cell>
        </row>
        <row r="5267">
          <cell r="E5267" t="str">
            <v>Chinook salmon</v>
          </cell>
          <cell r="G5267">
            <v>53</v>
          </cell>
          <cell r="H5267" t="str">
            <v>AD</v>
          </cell>
          <cell r="AA5267">
            <v>40</v>
          </cell>
        </row>
        <row r="5268">
          <cell r="E5268" t="str">
            <v>Chinook salmon</v>
          </cell>
          <cell r="G5268">
            <v>50</v>
          </cell>
          <cell r="AA5268">
            <v>40</v>
          </cell>
        </row>
        <row r="5269">
          <cell r="E5269" t="str">
            <v>Chinook salmon</v>
          </cell>
          <cell r="G5269">
            <v>56</v>
          </cell>
          <cell r="AA5269">
            <v>40</v>
          </cell>
        </row>
        <row r="5270">
          <cell r="E5270" t="str">
            <v>Chinook salmon</v>
          </cell>
          <cell r="G5270">
            <v>59</v>
          </cell>
          <cell r="AA5270">
            <v>40</v>
          </cell>
        </row>
        <row r="5271">
          <cell r="E5271" t="str">
            <v>Chinook salmon</v>
          </cell>
          <cell r="G5271">
            <v>55</v>
          </cell>
          <cell r="AA5271">
            <v>40</v>
          </cell>
        </row>
        <row r="5272">
          <cell r="E5272" t="str">
            <v>Chinook salmon</v>
          </cell>
          <cell r="G5272">
            <v>59</v>
          </cell>
          <cell r="H5272" t="str">
            <v>AD</v>
          </cell>
          <cell r="AA5272">
            <v>40</v>
          </cell>
        </row>
        <row r="5273">
          <cell r="E5273" t="str">
            <v>Chinook salmon</v>
          </cell>
          <cell r="G5273">
            <v>62</v>
          </cell>
          <cell r="AA5273">
            <v>40</v>
          </cell>
        </row>
        <row r="5274">
          <cell r="E5274" t="str">
            <v>Chinook salmon</v>
          </cell>
          <cell r="G5274">
            <v>70</v>
          </cell>
          <cell r="AA5274">
            <v>40</v>
          </cell>
        </row>
        <row r="5275">
          <cell r="E5275" t="str">
            <v>Chinook salmon</v>
          </cell>
          <cell r="G5275">
            <v>64</v>
          </cell>
          <cell r="AA5275">
            <v>40</v>
          </cell>
        </row>
        <row r="5276">
          <cell r="E5276" t="str">
            <v>Chinook salmon</v>
          </cell>
          <cell r="G5276">
            <v>50</v>
          </cell>
          <cell r="AA5276">
            <v>40</v>
          </cell>
        </row>
        <row r="5277">
          <cell r="E5277" t="str">
            <v>Chinook salmon</v>
          </cell>
          <cell r="G5277">
            <v>66</v>
          </cell>
          <cell r="H5277" t="str">
            <v>AD</v>
          </cell>
          <cell r="AA5277">
            <v>40</v>
          </cell>
        </row>
        <row r="5278">
          <cell r="E5278" t="str">
            <v>Chinook salmon</v>
          </cell>
          <cell r="G5278">
            <v>55</v>
          </cell>
          <cell r="AA5278">
            <v>40</v>
          </cell>
        </row>
        <row r="5279">
          <cell r="E5279" t="str">
            <v>Chinook salmon</v>
          </cell>
          <cell r="G5279">
            <v>63</v>
          </cell>
          <cell r="AA5279">
            <v>40</v>
          </cell>
        </row>
        <row r="5280">
          <cell r="E5280" t="str">
            <v>Chinook salmon</v>
          </cell>
          <cell r="G5280">
            <v>89</v>
          </cell>
          <cell r="H5280" t="str">
            <v>AD</v>
          </cell>
          <cell r="AA5280">
            <v>40</v>
          </cell>
        </row>
        <row r="5281">
          <cell r="E5281" t="str">
            <v>Chinook salmon</v>
          </cell>
          <cell r="G5281">
            <v>56</v>
          </cell>
          <cell r="AA5281">
            <v>40</v>
          </cell>
        </row>
        <row r="5282">
          <cell r="E5282" t="str">
            <v>Chinook salmon</v>
          </cell>
          <cell r="G5282">
            <v>52</v>
          </cell>
          <cell r="AA5282">
            <v>40</v>
          </cell>
        </row>
        <row r="5283">
          <cell r="E5283" t="str">
            <v>Chinook salmon</v>
          </cell>
          <cell r="G5283">
            <v>72</v>
          </cell>
          <cell r="AA5283">
            <v>40</v>
          </cell>
        </row>
        <row r="5284">
          <cell r="E5284" t="str">
            <v>Chinook salmon</v>
          </cell>
          <cell r="G5284">
            <v>60</v>
          </cell>
          <cell r="H5284" t="str">
            <v>AD</v>
          </cell>
          <cell r="AA5284">
            <v>40</v>
          </cell>
        </row>
        <row r="5285">
          <cell r="E5285" t="str">
            <v>Chinook salmon</v>
          </cell>
          <cell r="G5285">
            <v>53</v>
          </cell>
          <cell r="AA5285">
            <v>40</v>
          </cell>
        </row>
        <row r="5286">
          <cell r="E5286" t="str">
            <v>Chinook salmon</v>
          </cell>
          <cell r="G5286">
            <v>61</v>
          </cell>
          <cell r="AA5286">
            <v>40</v>
          </cell>
        </row>
        <row r="5287">
          <cell r="E5287" t="str">
            <v>Chinook salmon</v>
          </cell>
          <cell r="G5287">
            <v>60</v>
          </cell>
          <cell r="AA5287">
            <v>40</v>
          </cell>
        </row>
        <row r="5288">
          <cell r="E5288" t="str">
            <v>Chinook salmon</v>
          </cell>
          <cell r="G5288">
            <v>61</v>
          </cell>
          <cell r="AA5288">
            <v>40</v>
          </cell>
        </row>
        <row r="5289">
          <cell r="E5289" t="str">
            <v>Chinook salmon</v>
          </cell>
          <cell r="G5289">
            <v>55</v>
          </cell>
          <cell r="AA5289">
            <v>40</v>
          </cell>
        </row>
        <row r="5290">
          <cell r="E5290" t="str">
            <v>Chinook salmon</v>
          </cell>
          <cell r="G5290">
            <v>68</v>
          </cell>
          <cell r="AA5290">
            <v>40</v>
          </cell>
        </row>
        <row r="5291">
          <cell r="E5291" t="str">
            <v>Chinook salmon</v>
          </cell>
          <cell r="G5291">
            <v>67</v>
          </cell>
          <cell r="AA5291">
            <v>40</v>
          </cell>
        </row>
        <row r="5292">
          <cell r="E5292" t="str">
            <v>Chinook salmon</v>
          </cell>
          <cell r="G5292">
            <v>58</v>
          </cell>
          <cell r="AA5292">
            <v>40</v>
          </cell>
        </row>
        <row r="5293">
          <cell r="E5293" t="str">
            <v>Chinook salmon</v>
          </cell>
          <cell r="G5293">
            <v>60</v>
          </cell>
          <cell r="AA5293">
            <v>40</v>
          </cell>
        </row>
        <row r="5294">
          <cell r="E5294" t="str">
            <v>Chinook salmon</v>
          </cell>
          <cell r="G5294">
            <v>61</v>
          </cell>
          <cell r="H5294" t="str">
            <v>AD</v>
          </cell>
          <cell r="AA5294">
            <v>40</v>
          </cell>
        </row>
        <row r="5295">
          <cell r="E5295" t="str">
            <v>Chinook salmon</v>
          </cell>
          <cell r="G5295">
            <v>61</v>
          </cell>
          <cell r="AA5295">
            <v>40</v>
          </cell>
        </row>
        <row r="5296">
          <cell r="E5296" t="str">
            <v>Chinook salmon</v>
          </cell>
          <cell r="G5296">
            <v>69</v>
          </cell>
          <cell r="H5296" t="str">
            <v>AD</v>
          </cell>
          <cell r="AA5296">
            <v>40</v>
          </cell>
        </row>
        <row r="5297">
          <cell r="E5297" t="str">
            <v>Chinook salmon</v>
          </cell>
          <cell r="G5297">
            <v>60</v>
          </cell>
          <cell r="AA5297">
            <v>40</v>
          </cell>
        </row>
        <row r="5298">
          <cell r="E5298" t="str">
            <v>Chinook salmon</v>
          </cell>
          <cell r="G5298">
            <v>55</v>
          </cell>
          <cell r="H5298" t="str">
            <v>AD</v>
          </cell>
          <cell r="AA5298">
            <v>40</v>
          </cell>
        </row>
        <row r="5299">
          <cell r="E5299" t="str">
            <v>Chinook salmon</v>
          </cell>
          <cell r="G5299">
            <v>51</v>
          </cell>
          <cell r="AA5299">
            <v>40</v>
          </cell>
        </row>
        <row r="5300">
          <cell r="E5300" t="str">
            <v>Chinook salmon</v>
          </cell>
          <cell r="G5300">
            <v>73</v>
          </cell>
          <cell r="AA5300">
            <v>40</v>
          </cell>
        </row>
        <row r="5301">
          <cell r="E5301" t="str">
            <v>Chinook salmon</v>
          </cell>
          <cell r="G5301">
            <v>67</v>
          </cell>
          <cell r="H5301" t="str">
            <v>AD</v>
          </cell>
          <cell r="AA5301">
            <v>40</v>
          </cell>
        </row>
        <row r="5302">
          <cell r="E5302" t="str">
            <v>Chinook salmon</v>
          </cell>
          <cell r="G5302">
            <v>61</v>
          </cell>
          <cell r="H5302" t="str">
            <v>AD</v>
          </cell>
          <cell r="AA5302">
            <v>40</v>
          </cell>
        </row>
        <row r="5303">
          <cell r="E5303" t="str">
            <v>Chinook salmon</v>
          </cell>
          <cell r="G5303">
            <v>62</v>
          </cell>
          <cell r="AA5303">
            <v>40</v>
          </cell>
        </row>
        <row r="5304">
          <cell r="E5304" t="str">
            <v>Chinook salmon</v>
          </cell>
          <cell r="G5304">
            <v>61</v>
          </cell>
          <cell r="H5304" t="str">
            <v>AD</v>
          </cell>
          <cell r="AA5304">
            <v>40</v>
          </cell>
        </row>
        <row r="5305">
          <cell r="E5305" t="str">
            <v>Chinook salmon</v>
          </cell>
          <cell r="G5305">
            <v>46</v>
          </cell>
          <cell r="AA5305">
            <v>40</v>
          </cell>
        </row>
        <row r="5306">
          <cell r="E5306" t="str">
            <v>Chinook salmon</v>
          </cell>
          <cell r="G5306">
            <v>43</v>
          </cell>
          <cell r="AA5306">
            <v>40</v>
          </cell>
        </row>
        <row r="5307">
          <cell r="E5307" t="str">
            <v>Chinook salmon</v>
          </cell>
          <cell r="G5307">
            <v>54</v>
          </cell>
          <cell r="AA5307">
            <v>40</v>
          </cell>
        </row>
        <row r="5308">
          <cell r="E5308" t="str">
            <v>Chinook salmon</v>
          </cell>
          <cell r="G5308">
            <v>62</v>
          </cell>
          <cell r="AA5308">
            <v>40</v>
          </cell>
        </row>
        <row r="5309">
          <cell r="E5309" t="str">
            <v>Chinook salmon</v>
          </cell>
          <cell r="G5309">
            <v>59</v>
          </cell>
          <cell r="AA5309">
            <v>40</v>
          </cell>
        </row>
        <row r="5310">
          <cell r="E5310" t="str">
            <v>Chinook salmon</v>
          </cell>
          <cell r="G5310">
            <v>52</v>
          </cell>
          <cell r="AA5310">
            <v>40</v>
          </cell>
        </row>
        <row r="5311">
          <cell r="E5311" t="str">
            <v>Chinook salmon</v>
          </cell>
          <cell r="G5311">
            <v>65</v>
          </cell>
          <cell r="AA5311">
            <v>40</v>
          </cell>
        </row>
        <row r="5312">
          <cell r="E5312" t="str">
            <v>Chinook salmon</v>
          </cell>
          <cell r="G5312">
            <v>58</v>
          </cell>
          <cell r="AA5312">
            <v>40</v>
          </cell>
        </row>
        <row r="5313">
          <cell r="E5313" t="str">
            <v>Chinook salmon</v>
          </cell>
          <cell r="G5313">
            <v>56</v>
          </cell>
          <cell r="H5313" t="str">
            <v>AD</v>
          </cell>
          <cell r="AA5313">
            <v>40</v>
          </cell>
        </row>
        <row r="5314">
          <cell r="E5314" t="str">
            <v>Chinook salmon</v>
          </cell>
          <cell r="G5314">
            <v>49</v>
          </cell>
          <cell r="H5314" t="str">
            <v>AD</v>
          </cell>
          <cell r="AA5314">
            <v>40</v>
          </cell>
        </row>
        <row r="5315">
          <cell r="E5315" t="str">
            <v>Chinook salmon</v>
          </cell>
          <cell r="G5315">
            <v>46</v>
          </cell>
          <cell r="AA5315">
            <v>40</v>
          </cell>
        </row>
        <row r="5316">
          <cell r="E5316" t="str">
            <v>Chinook salmon</v>
          </cell>
          <cell r="G5316">
            <v>62</v>
          </cell>
          <cell r="H5316" t="str">
            <v>AD</v>
          </cell>
          <cell r="AA5316">
            <v>40</v>
          </cell>
        </row>
        <row r="5317">
          <cell r="E5317" t="str">
            <v>Chinook salmon</v>
          </cell>
          <cell r="G5317">
            <v>42</v>
          </cell>
          <cell r="H5317" t="str">
            <v>AD</v>
          </cell>
          <cell r="AA5317">
            <v>40</v>
          </cell>
        </row>
        <row r="5318">
          <cell r="E5318" t="str">
            <v>Chinook salmon</v>
          </cell>
          <cell r="G5318">
            <v>58</v>
          </cell>
          <cell r="AA5318">
            <v>40</v>
          </cell>
        </row>
        <row r="5319">
          <cell r="E5319" t="str">
            <v>Chinook salmon</v>
          </cell>
          <cell r="G5319">
            <v>52</v>
          </cell>
          <cell r="AA5319">
            <v>40</v>
          </cell>
        </row>
        <row r="5320">
          <cell r="E5320" t="str">
            <v>Chinook salmon</v>
          </cell>
          <cell r="G5320">
            <v>61</v>
          </cell>
          <cell r="AA5320">
            <v>40</v>
          </cell>
        </row>
        <row r="5321">
          <cell r="E5321" t="str">
            <v>Chinook salmon</v>
          </cell>
          <cell r="G5321">
            <v>65</v>
          </cell>
          <cell r="AA5321">
            <v>40</v>
          </cell>
        </row>
        <row r="5322">
          <cell r="E5322" t="str">
            <v>Chinook salmon</v>
          </cell>
          <cell r="G5322">
            <v>68</v>
          </cell>
          <cell r="AA5322">
            <v>40</v>
          </cell>
        </row>
        <row r="5323">
          <cell r="E5323" t="str">
            <v>Chinook salmon</v>
          </cell>
          <cell r="G5323">
            <v>57</v>
          </cell>
          <cell r="AA5323">
            <v>40</v>
          </cell>
        </row>
        <row r="5324">
          <cell r="E5324" t="str">
            <v>Chinook salmon</v>
          </cell>
          <cell r="G5324">
            <v>65</v>
          </cell>
          <cell r="AA5324">
            <v>40</v>
          </cell>
        </row>
        <row r="5325">
          <cell r="E5325" t="str">
            <v>Chinook salmon</v>
          </cell>
          <cell r="G5325">
            <v>45</v>
          </cell>
          <cell r="AA5325">
            <v>40</v>
          </cell>
        </row>
        <row r="5326">
          <cell r="E5326" t="str">
            <v>Chinook salmon</v>
          </cell>
          <cell r="G5326">
            <v>54</v>
          </cell>
          <cell r="AA5326">
            <v>40</v>
          </cell>
        </row>
        <row r="5327">
          <cell r="E5327" t="str">
            <v>Chinook salmon</v>
          </cell>
          <cell r="G5327">
            <v>70</v>
          </cell>
          <cell r="AA5327">
            <v>40</v>
          </cell>
        </row>
        <row r="5328">
          <cell r="E5328" t="str">
            <v>Chinook salmon</v>
          </cell>
          <cell r="G5328">
            <v>65</v>
          </cell>
          <cell r="AA5328">
            <v>40</v>
          </cell>
        </row>
        <row r="5329">
          <cell r="E5329" t="str">
            <v>Chinook salmon</v>
          </cell>
          <cell r="G5329">
            <v>62</v>
          </cell>
          <cell r="AA5329">
            <v>40</v>
          </cell>
        </row>
        <row r="5330">
          <cell r="E5330" t="str">
            <v>Chinook salmon</v>
          </cell>
          <cell r="G5330">
            <v>64</v>
          </cell>
          <cell r="AA5330">
            <v>40</v>
          </cell>
        </row>
        <row r="5331">
          <cell r="E5331" t="str">
            <v>Chinook salmon</v>
          </cell>
          <cell r="G5331">
            <v>60</v>
          </cell>
          <cell r="AA5331">
            <v>40</v>
          </cell>
        </row>
        <row r="5332">
          <cell r="E5332" t="str">
            <v>Chinook salmon</v>
          </cell>
          <cell r="G5332">
            <v>60</v>
          </cell>
          <cell r="AA5332">
            <v>40</v>
          </cell>
        </row>
        <row r="5333">
          <cell r="E5333" t="str">
            <v>Chinook salmon</v>
          </cell>
          <cell r="G5333">
            <v>71</v>
          </cell>
          <cell r="AA5333">
            <v>40</v>
          </cell>
        </row>
        <row r="5334">
          <cell r="E5334" t="str">
            <v>Chinook salmon</v>
          </cell>
          <cell r="G5334">
            <v>62</v>
          </cell>
          <cell r="AA5334">
            <v>40</v>
          </cell>
        </row>
        <row r="5335">
          <cell r="E5335" t="str">
            <v>Chinook salmon</v>
          </cell>
          <cell r="G5335">
            <v>62</v>
          </cell>
          <cell r="AA5335">
            <v>40</v>
          </cell>
        </row>
        <row r="5336">
          <cell r="E5336" t="str">
            <v>Chinook salmon</v>
          </cell>
          <cell r="G5336">
            <v>63</v>
          </cell>
          <cell r="AA5336">
            <v>40</v>
          </cell>
        </row>
        <row r="5337">
          <cell r="E5337" t="str">
            <v>Chinook salmon</v>
          </cell>
          <cell r="G5337">
            <v>60</v>
          </cell>
          <cell r="AA5337">
            <v>40</v>
          </cell>
        </row>
        <row r="5338">
          <cell r="E5338" t="str">
            <v>Chinook salmon</v>
          </cell>
          <cell r="G5338">
            <v>62</v>
          </cell>
          <cell r="AA5338">
            <v>40</v>
          </cell>
        </row>
        <row r="5339">
          <cell r="E5339" t="str">
            <v>Chinook salmon</v>
          </cell>
          <cell r="G5339">
            <v>58</v>
          </cell>
          <cell r="AA5339">
            <v>40</v>
          </cell>
        </row>
        <row r="5340">
          <cell r="E5340" t="str">
            <v>Chinook salmon</v>
          </cell>
          <cell r="G5340">
            <v>62</v>
          </cell>
          <cell r="AA5340">
            <v>40</v>
          </cell>
        </row>
        <row r="5341">
          <cell r="E5341" t="str">
            <v>Chinook salmon</v>
          </cell>
          <cell r="G5341">
            <v>59</v>
          </cell>
          <cell r="AA5341">
            <v>40</v>
          </cell>
        </row>
        <row r="5342">
          <cell r="E5342" t="str">
            <v>Chinook salmon</v>
          </cell>
          <cell r="G5342">
            <v>41</v>
          </cell>
          <cell r="AA5342">
            <v>40</v>
          </cell>
        </row>
        <row r="5343">
          <cell r="E5343" t="str">
            <v>Chinook salmon</v>
          </cell>
          <cell r="G5343">
            <v>56</v>
          </cell>
          <cell r="AA5343">
            <v>40</v>
          </cell>
        </row>
        <row r="5344">
          <cell r="E5344" t="str">
            <v>Chinook salmon</v>
          </cell>
          <cell r="G5344">
            <v>68</v>
          </cell>
          <cell r="AA5344">
            <v>40</v>
          </cell>
        </row>
        <row r="5345">
          <cell r="E5345" t="str">
            <v>Chinook salmon</v>
          </cell>
          <cell r="G5345">
            <v>55</v>
          </cell>
          <cell r="AA5345">
            <v>40</v>
          </cell>
        </row>
        <row r="5346">
          <cell r="E5346" t="str">
            <v>Chinook salmon</v>
          </cell>
          <cell r="G5346">
            <v>49</v>
          </cell>
          <cell r="AA5346">
            <v>40</v>
          </cell>
        </row>
        <row r="5347">
          <cell r="E5347" t="str">
            <v>Chinook salmon</v>
          </cell>
          <cell r="G5347">
            <v>55</v>
          </cell>
          <cell r="AA5347">
            <v>40</v>
          </cell>
        </row>
        <row r="5348">
          <cell r="E5348" t="str">
            <v>Chinook salmon</v>
          </cell>
          <cell r="G5348">
            <v>65</v>
          </cell>
          <cell r="AA5348">
            <v>40</v>
          </cell>
        </row>
        <row r="5349">
          <cell r="E5349" t="str">
            <v>Chinook salmon</v>
          </cell>
          <cell r="G5349">
            <v>59</v>
          </cell>
          <cell r="AA5349">
            <v>40</v>
          </cell>
        </row>
        <row r="5350">
          <cell r="E5350" t="str">
            <v>Chinook salmon</v>
          </cell>
          <cell r="G5350">
            <v>67</v>
          </cell>
          <cell r="AA5350">
            <v>40</v>
          </cell>
        </row>
        <row r="5351">
          <cell r="E5351" t="str">
            <v>Chinook salmon</v>
          </cell>
          <cell r="G5351">
            <v>61</v>
          </cell>
          <cell r="AA5351">
            <v>40</v>
          </cell>
        </row>
        <row r="5352">
          <cell r="E5352" t="str">
            <v>Chinook salmon</v>
          </cell>
          <cell r="G5352">
            <v>44</v>
          </cell>
          <cell r="AA5352">
            <v>40</v>
          </cell>
        </row>
        <row r="5353">
          <cell r="E5353" t="str">
            <v>Chinook salmon</v>
          </cell>
          <cell r="G5353">
            <v>64</v>
          </cell>
          <cell r="H5353" t="str">
            <v>AD</v>
          </cell>
          <cell r="AA5353">
            <v>40</v>
          </cell>
        </row>
        <row r="5354">
          <cell r="E5354" t="str">
            <v>Chinook salmon</v>
          </cell>
          <cell r="G5354">
            <v>51</v>
          </cell>
          <cell r="H5354" t="str">
            <v>AD</v>
          </cell>
          <cell r="AA5354">
            <v>40</v>
          </cell>
        </row>
        <row r="5355">
          <cell r="E5355" t="str">
            <v>Chinook salmon</v>
          </cell>
          <cell r="G5355">
            <v>54</v>
          </cell>
          <cell r="H5355" t="str">
            <v>AD</v>
          </cell>
          <cell r="AA5355">
            <v>40</v>
          </cell>
        </row>
        <row r="5356">
          <cell r="E5356" t="str">
            <v>Chinook salmon</v>
          </cell>
          <cell r="G5356">
            <v>60</v>
          </cell>
          <cell r="H5356" t="str">
            <v>AD</v>
          </cell>
          <cell r="AA5356">
            <v>40</v>
          </cell>
        </row>
        <row r="5357">
          <cell r="E5357" t="str">
            <v>Chinook salmon</v>
          </cell>
          <cell r="G5357">
            <v>62</v>
          </cell>
          <cell r="H5357" t="str">
            <v>AD</v>
          </cell>
          <cell r="AA5357">
            <v>40</v>
          </cell>
        </row>
        <row r="5358">
          <cell r="E5358" t="str">
            <v>Chinook salmon</v>
          </cell>
          <cell r="G5358">
            <v>66</v>
          </cell>
          <cell r="H5358" t="str">
            <v>AD</v>
          </cell>
          <cell r="AA5358">
            <v>40</v>
          </cell>
        </row>
        <row r="5359">
          <cell r="E5359" t="str">
            <v>Chinook salmon</v>
          </cell>
          <cell r="G5359">
            <v>62</v>
          </cell>
          <cell r="H5359" t="str">
            <v>AD</v>
          </cell>
          <cell r="AA5359">
            <v>40</v>
          </cell>
        </row>
        <row r="5360">
          <cell r="E5360" t="str">
            <v>Chinook salmon</v>
          </cell>
          <cell r="G5360">
            <v>50</v>
          </cell>
          <cell r="H5360" t="str">
            <v>AD</v>
          </cell>
          <cell r="AA5360">
            <v>40</v>
          </cell>
        </row>
        <row r="5361">
          <cell r="E5361" t="str">
            <v>Chinook salmon</v>
          </cell>
          <cell r="G5361">
            <v>61</v>
          </cell>
          <cell r="H5361" t="str">
            <v>AD</v>
          </cell>
          <cell r="AA5361">
            <v>40</v>
          </cell>
        </row>
        <row r="5362">
          <cell r="E5362" t="str">
            <v>Chinook salmon</v>
          </cell>
          <cell r="G5362">
            <v>66</v>
          </cell>
          <cell r="H5362" t="str">
            <v>AD</v>
          </cell>
          <cell r="AA5362">
            <v>40</v>
          </cell>
        </row>
        <row r="5363">
          <cell r="E5363" t="str">
            <v>Chinook salmon</v>
          </cell>
          <cell r="G5363">
            <v>65</v>
          </cell>
          <cell r="H5363" t="str">
            <v>AD</v>
          </cell>
          <cell r="AA5363">
            <v>40</v>
          </cell>
        </row>
        <row r="5364">
          <cell r="E5364" t="str">
            <v>Chinook salmon</v>
          </cell>
          <cell r="G5364">
            <v>45</v>
          </cell>
          <cell r="AA5364">
            <v>40</v>
          </cell>
        </row>
        <row r="5365">
          <cell r="E5365" t="str">
            <v>Chinook salmon</v>
          </cell>
          <cell r="G5365">
            <v>70</v>
          </cell>
          <cell r="AA5365">
            <v>40</v>
          </cell>
        </row>
        <row r="5366">
          <cell r="E5366" t="str">
            <v>Chinook salmon</v>
          </cell>
          <cell r="G5366">
            <v>76</v>
          </cell>
          <cell r="AA5366">
            <v>40</v>
          </cell>
        </row>
        <row r="5367">
          <cell r="E5367" t="str">
            <v>Chinook salmon</v>
          </cell>
          <cell r="G5367">
            <v>60</v>
          </cell>
          <cell r="AA5367">
            <v>40</v>
          </cell>
        </row>
        <row r="5368">
          <cell r="E5368" t="str">
            <v>Chinook salmon</v>
          </cell>
          <cell r="G5368">
            <v>65</v>
          </cell>
          <cell r="AA5368">
            <v>40</v>
          </cell>
        </row>
        <row r="5369">
          <cell r="E5369" t="str">
            <v>Chinook salmon</v>
          </cell>
          <cell r="G5369">
            <v>69</v>
          </cell>
          <cell r="AA5369">
            <v>40</v>
          </cell>
        </row>
        <row r="5370">
          <cell r="E5370" t="str">
            <v>Chinook salmon</v>
          </cell>
          <cell r="G5370">
            <v>64</v>
          </cell>
          <cell r="AA5370">
            <v>40</v>
          </cell>
        </row>
        <row r="5371">
          <cell r="E5371" t="str">
            <v>Chinook salmon</v>
          </cell>
          <cell r="G5371">
            <v>70</v>
          </cell>
          <cell r="AA5371">
            <v>40</v>
          </cell>
        </row>
        <row r="5372">
          <cell r="E5372" t="str">
            <v>Chinook salmon</v>
          </cell>
          <cell r="G5372">
            <v>65</v>
          </cell>
          <cell r="AA5372">
            <v>40</v>
          </cell>
        </row>
        <row r="5373">
          <cell r="E5373" t="str">
            <v>Chinook salmon</v>
          </cell>
          <cell r="G5373">
            <v>71</v>
          </cell>
          <cell r="AA5373">
            <v>40</v>
          </cell>
        </row>
        <row r="5374">
          <cell r="E5374" t="str">
            <v>Chinook salmon</v>
          </cell>
          <cell r="G5374">
            <v>67</v>
          </cell>
          <cell r="AA5374">
            <v>40</v>
          </cell>
        </row>
        <row r="5375">
          <cell r="E5375" t="str">
            <v>Chinook salmon</v>
          </cell>
          <cell r="G5375">
            <v>60</v>
          </cell>
          <cell r="H5375" t="str">
            <v>AD</v>
          </cell>
          <cell r="AA5375">
            <v>40</v>
          </cell>
        </row>
        <row r="5376">
          <cell r="E5376" t="str">
            <v>Chinook salmon</v>
          </cell>
          <cell r="G5376">
            <v>47</v>
          </cell>
          <cell r="AA5376">
            <v>40</v>
          </cell>
        </row>
        <row r="5377">
          <cell r="E5377" t="str">
            <v>Chinook salmon</v>
          </cell>
          <cell r="G5377">
            <v>61</v>
          </cell>
          <cell r="AA5377">
            <v>40</v>
          </cell>
        </row>
        <row r="5378">
          <cell r="E5378" t="str">
            <v>Chinook salmon</v>
          </cell>
          <cell r="G5378">
            <v>55</v>
          </cell>
          <cell r="AA5378">
            <v>40</v>
          </cell>
        </row>
        <row r="5379">
          <cell r="E5379" t="str">
            <v>Chinook salmon</v>
          </cell>
          <cell r="G5379">
            <v>66</v>
          </cell>
          <cell r="AA5379">
            <v>40</v>
          </cell>
        </row>
        <row r="5380">
          <cell r="E5380" t="str">
            <v>Chinook salmon</v>
          </cell>
          <cell r="G5380">
            <v>69</v>
          </cell>
          <cell r="AA5380">
            <v>40</v>
          </cell>
        </row>
        <row r="5381">
          <cell r="E5381" t="str">
            <v>Chinook salmon</v>
          </cell>
          <cell r="G5381">
            <v>68</v>
          </cell>
          <cell r="AA5381">
            <v>40</v>
          </cell>
        </row>
        <row r="5382">
          <cell r="E5382" t="str">
            <v>Chinook salmon</v>
          </cell>
          <cell r="G5382">
            <v>59</v>
          </cell>
          <cell r="AA5382">
            <v>40</v>
          </cell>
        </row>
        <row r="5383">
          <cell r="E5383" t="str">
            <v>Chinook salmon</v>
          </cell>
          <cell r="G5383">
            <v>59</v>
          </cell>
          <cell r="AA5383">
            <v>40</v>
          </cell>
        </row>
        <row r="5384">
          <cell r="E5384" t="str">
            <v>Chinook salmon</v>
          </cell>
          <cell r="G5384">
            <v>68</v>
          </cell>
          <cell r="AA5384">
            <v>40</v>
          </cell>
        </row>
        <row r="5385">
          <cell r="E5385" t="str">
            <v>Chinook salmon</v>
          </cell>
          <cell r="G5385">
            <v>67</v>
          </cell>
          <cell r="AA5385">
            <v>40</v>
          </cell>
        </row>
        <row r="5386">
          <cell r="E5386" t="str">
            <v>Chinook salmon</v>
          </cell>
          <cell r="G5386">
            <v>65</v>
          </cell>
          <cell r="AA5386">
            <v>40</v>
          </cell>
        </row>
        <row r="5387">
          <cell r="E5387" t="str">
            <v>Chinook salmon</v>
          </cell>
          <cell r="G5387">
            <v>64</v>
          </cell>
          <cell r="AA5387">
            <v>40</v>
          </cell>
        </row>
        <row r="5388">
          <cell r="E5388" t="str">
            <v>Chinook salmon</v>
          </cell>
          <cell r="G5388">
            <v>59</v>
          </cell>
          <cell r="AA5388">
            <v>40</v>
          </cell>
        </row>
        <row r="5389">
          <cell r="E5389" t="str">
            <v>Chinook salmon</v>
          </cell>
          <cell r="G5389">
            <v>61</v>
          </cell>
          <cell r="AA5389">
            <v>40</v>
          </cell>
        </row>
        <row r="5390">
          <cell r="E5390" t="str">
            <v>Chinook salmon</v>
          </cell>
          <cell r="G5390">
            <v>65</v>
          </cell>
          <cell r="AA5390">
            <v>40</v>
          </cell>
        </row>
        <row r="5391">
          <cell r="E5391" t="str">
            <v>Chinook salmon</v>
          </cell>
          <cell r="G5391">
            <v>74</v>
          </cell>
          <cell r="AA5391">
            <v>40</v>
          </cell>
        </row>
        <row r="5392">
          <cell r="E5392" t="str">
            <v>Chinook salmon</v>
          </cell>
          <cell r="G5392">
            <v>55</v>
          </cell>
          <cell r="AA5392">
            <v>40</v>
          </cell>
        </row>
        <row r="5393">
          <cell r="E5393" t="str">
            <v>Chinook salmon</v>
          </cell>
          <cell r="G5393">
            <v>69</v>
          </cell>
          <cell r="AA5393">
            <v>40</v>
          </cell>
        </row>
        <row r="5394">
          <cell r="E5394" t="str">
            <v>Chinook salmon</v>
          </cell>
          <cell r="G5394">
            <v>73</v>
          </cell>
          <cell r="AA5394">
            <v>40</v>
          </cell>
        </row>
        <row r="5395">
          <cell r="E5395" t="str">
            <v>Chinook salmon</v>
          </cell>
          <cell r="G5395">
            <v>65</v>
          </cell>
          <cell r="AA5395">
            <v>40</v>
          </cell>
        </row>
        <row r="5396">
          <cell r="E5396" t="str">
            <v>Chinook salmon</v>
          </cell>
          <cell r="G5396">
            <v>50</v>
          </cell>
          <cell r="AA5396">
            <v>40</v>
          </cell>
        </row>
        <row r="5397">
          <cell r="E5397" t="str">
            <v>Chinook salmon</v>
          </cell>
          <cell r="G5397">
            <v>73</v>
          </cell>
          <cell r="H5397" t="str">
            <v>AD</v>
          </cell>
          <cell r="AA5397">
            <v>40</v>
          </cell>
        </row>
        <row r="5398">
          <cell r="E5398" t="str">
            <v>Chinook salmon</v>
          </cell>
          <cell r="G5398">
            <v>64</v>
          </cell>
          <cell r="H5398" t="str">
            <v>AD</v>
          </cell>
          <cell r="AA5398">
            <v>40</v>
          </cell>
        </row>
        <row r="5399">
          <cell r="E5399" t="str">
            <v>Chinook salmon</v>
          </cell>
          <cell r="G5399">
            <v>61</v>
          </cell>
          <cell r="H5399" t="str">
            <v>AD</v>
          </cell>
          <cell r="AA5399">
            <v>40</v>
          </cell>
        </row>
        <row r="5400">
          <cell r="E5400" t="str">
            <v>Chinook salmon</v>
          </cell>
          <cell r="G5400">
            <v>53</v>
          </cell>
          <cell r="H5400" t="str">
            <v>AD</v>
          </cell>
          <cell r="AA5400">
            <v>40</v>
          </cell>
        </row>
        <row r="5401">
          <cell r="E5401" t="str">
            <v>Chinook salmon</v>
          </cell>
          <cell r="G5401">
            <v>67</v>
          </cell>
          <cell r="H5401" t="str">
            <v>AD</v>
          </cell>
          <cell r="AA5401">
            <v>40</v>
          </cell>
        </row>
        <row r="5402">
          <cell r="E5402" t="str">
            <v>Chinook salmon</v>
          </cell>
          <cell r="G5402">
            <v>61</v>
          </cell>
          <cell r="H5402" t="str">
            <v>AD</v>
          </cell>
          <cell r="AA5402">
            <v>40</v>
          </cell>
        </row>
        <row r="5403">
          <cell r="E5403" t="str">
            <v>Chinook salmon</v>
          </cell>
          <cell r="G5403">
            <v>64</v>
          </cell>
          <cell r="H5403" t="str">
            <v>AD</v>
          </cell>
          <cell r="AA5403">
            <v>40</v>
          </cell>
        </row>
        <row r="5404">
          <cell r="E5404" t="str">
            <v>Chinook salmon</v>
          </cell>
          <cell r="G5404">
            <v>65</v>
          </cell>
          <cell r="H5404" t="str">
            <v>AD</v>
          </cell>
          <cell r="AA5404">
            <v>40</v>
          </cell>
        </row>
        <row r="5405">
          <cell r="E5405" t="str">
            <v>Chinook salmon</v>
          </cell>
          <cell r="G5405">
            <v>65</v>
          </cell>
          <cell r="H5405" t="str">
            <v>AD</v>
          </cell>
          <cell r="AA5405">
            <v>40</v>
          </cell>
        </row>
        <row r="5406">
          <cell r="E5406" t="str">
            <v>Chinook salmon</v>
          </cell>
          <cell r="G5406">
            <v>70</v>
          </cell>
          <cell r="AA5406">
            <v>40</v>
          </cell>
        </row>
        <row r="5407">
          <cell r="E5407" t="str">
            <v>Chinook salmon</v>
          </cell>
          <cell r="G5407">
            <v>73</v>
          </cell>
          <cell r="H5407" t="str">
            <v>AD</v>
          </cell>
          <cell r="AA5407">
            <v>40</v>
          </cell>
        </row>
        <row r="5408">
          <cell r="E5408" t="str">
            <v>Chinook salmon</v>
          </cell>
          <cell r="G5408">
            <v>61</v>
          </cell>
          <cell r="AA5408">
            <v>40</v>
          </cell>
        </row>
        <row r="5409">
          <cell r="E5409" t="str">
            <v>Chinook salmon</v>
          </cell>
          <cell r="G5409">
            <v>64</v>
          </cell>
          <cell r="AA5409">
            <v>40</v>
          </cell>
        </row>
        <row r="5410">
          <cell r="E5410" t="str">
            <v>Chinook salmon</v>
          </cell>
          <cell r="G5410">
            <v>46</v>
          </cell>
          <cell r="AA5410">
            <v>40</v>
          </cell>
        </row>
        <row r="5411">
          <cell r="E5411" t="str">
            <v>Chinook salmon</v>
          </cell>
          <cell r="G5411">
            <v>60</v>
          </cell>
          <cell r="AA5411">
            <v>40</v>
          </cell>
        </row>
        <row r="5412">
          <cell r="E5412" t="str">
            <v>Chinook salmon</v>
          </cell>
          <cell r="G5412">
            <v>67</v>
          </cell>
          <cell r="AA5412">
            <v>40</v>
          </cell>
        </row>
        <row r="5413">
          <cell r="E5413" t="str">
            <v>Chinook salmon</v>
          </cell>
          <cell r="G5413">
            <v>66</v>
          </cell>
          <cell r="AA5413">
            <v>40</v>
          </cell>
        </row>
        <row r="5414">
          <cell r="E5414" t="str">
            <v>Chinook salmon</v>
          </cell>
          <cell r="G5414">
            <v>66</v>
          </cell>
          <cell r="AA5414">
            <v>40</v>
          </cell>
        </row>
        <row r="5415">
          <cell r="E5415" t="str">
            <v>Chinook salmon</v>
          </cell>
          <cell r="G5415">
            <v>62</v>
          </cell>
          <cell r="AA5415">
            <v>40</v>
          </cell>
        </row>
        <row r="5416">
          <cell r="E5416" t="str">
            <v>Chinook salmon</v>
          </cell>
          <cell r="G5416">
            <v>68</v>
          </cell>
          <cell r="AA5416">
            <v>40</v>
          </cell>
        </row>
        <row r="5417">
          <cell r="E5417" t="str">
            <v>Chinook salmon</v>
          </cell>
          <cell r="G5417">
            <v>59</v>
          </cell>
          <cell r="AA5417">
            <v>40</v>
          </cell>
        </row>
        <row r="5418">
          <cell r="E5418" t="str">
            <v>Chinook salmon</v>
          </cell>
          <cell r="G5418">
            <v>62</v>
          </cell>
          <cell r="AA5418">
            <v>40</v>
          </cell>
        </row>
        <row r="5419">
          <cell r="E5419" t="str">
            <v>Chinook salmon</v>
          </cell>
          <cell r="G5419">
            <v>61</v>
          </cell>
          <cell r="AA5419">
            <v>40</v>
          </cell>
        </row>
        <row r="5420">
          <cell r="E5420" t="str">
            <v>Chinook salmon</v>
          </cell>
          <cell r="G5420">
            <v>58</v>
          </cell>
          <cell r="AA5420">
            <v>40</v>
          </cell>
        </row>
        <row r="5421">
          <cell r="E5421" t="str">
            <v>Chinook salmon</v>
          </cell>
          <cell r="G5421">
            <v>69</v>
          </cell>
          <cell r="AA5421">
            <v>40</v>
          </cell>
        </row>
        <row r="5422">
          <cell r="E5422" t="str">
            <v>Chinook salmon</v>
          </cell>
          <cell r="G5422">
            <v>60</v>
          </cell>
          <cell r="AA5422">
            <v>40</v>
          </cell>
        </row>
        <row r="5423">
          <cell r="E5423" t="str">
            <v>Chinook salmon</v>
          </cell>
          <cell r="G5423">
            <v>58</v>
          </cell>
          <cell r="AA5423">
            <v>40</v>
          </cell>
        </row>
        <row r="5424">
          <cell r="E5424" t="str">
            <v>Chinook salmon</v>
          </cell>
          <cell r="G5424">
            <v>46</v>
          </cell>
          <cell r="AA5424">
            <v>40</v>
          </cell>
        </row>
        <row r="5425">
          <cell r="E5425" t="str">
            <v>Chinook salmon</v>
          </cell>
          <cell r="G5425">
            <v>51</v>
          </cell>
          <cell r="AA5425">
            <v>40</v>
          </cell>
        </row>
        <row r="5426">
          <cell r="E5426" t="str">
            <v>Chinook salmon</v>
          </cell>
          <cell r="G5426">
            <v>61</v>
          </cell>
          <cell r="H5426" t="str">
            <v>AD</v>
          </cell>
          <cell r="AA5426">
            <v>40</v>
          </cell>
        </row>
        <row r="5427">
          <cell r="E5427" t="str">
            <v>Chinook salmon</v>
          </cell>
          <cell r="G5427">
            <v>74</v>
          </cell>
          <cell r="AA5427">
            <v>40</v>
          </cell>
        </row>
        <row r="5428">
          <cell r="E5428" t="str">
            <v>Chinook salmon</v>
          </cell>
          <cell r="G5428">
            <v>63</v>
          </cell>
          <cell r="AA5428">
            <v>40</v>
          </cell>
        </row>
        <row r="5429">
          <cell r="E5429" t="str">
            <v>Chinook salmon</v>
          </cell>
          <cell r="G5429">
            <v>64</v>
          </cell>
          <cell r="AA5429">
            <v>40</v>
          </cell>
        </row>
        <row r="5430">
          <cell r="E5430" t="str">
            <v>Chinook salmon</v>
          </cell>
          <cell r="G5430">
            <v>50</v>
          </cell>
          <cell r="H5430" t="str">
            <v>AD</v>
          </cell>
          <cell r="AA5430">
            <v>40</v>
          </cell>
        </row>
        <row r="5431">
          <cell r="E5431" t="str">
            <v>Chinook salmon</v>
          </cell>
          <cell r="G5431">
            <v>64</v>
          </cell>
          <cell r="H5431" t="str">
            <v>AD</v>
          </cell>
          <cell r="AA5431">
            <v>40</v>
          </cell>
        </row>
        <row r="5432">
          <cell r="E5432" t="str">
            <v>Chinook salmon</v>
          </cell>
          <cell r="G5432">
            <v>60</v>
          </cell>
          <cell r="AA5432">
            <v>40</v>
          </cell>
        </row>
        <row r="5433">
          <cell r="E5433" t="str">
            <v>Chinook salmon</v>
          </cell>
          <cell r="G5433">
            <v>69</v>
          </cell>
          <cell r="H5433" t="str">
            <v>AD</v>
          </cell>
          <cell r="AA5433">
            <v>40</v>
          </cell>
        </row>
        <row r="5434">
          <cell r="E5434" t="str">
            <v>Chinook salmon</v>
          </cell>
          <cell r="G5434">
            <v>63</v>
          </cell>
          <cell r="AA5434">
            <v>40</v>
          </cell>
        </row>
        <row r="5435">
          <cell r="E5435" t="str">
            <v>Chinook salmon</v>
          </cell>
          <cell r="G5435">
            <v>62</v>
          </cell>
          <cell r="AA5435">
            <v>40</v>
          </cell>
        </row>
        <row r="5436">
          <cell r="E5436" t="str">
            <v>Chinook salmon</v>
          </cell>
          <cell r="G5436">
            <v>71</v>
          </cell>
          <cell r="AA5436">
            <v>40</v>
          </cell>
        </row>
        <row r="5437">
          <cell r="E5437" t="str">
            <v>Chinook salmon</v>
          </cell>
          <cell r="G5437">
            <v>57</v>
          </cell>
          <cell r="AA5437">
            <v>40</v>
          </cell>
        </row>
        <row r="5438">
          <cell r="E5438" t="str">
            <v>Chinook salmon</v>
          </cell>
          <cell r="G5438">
            <v>56</v>
          </cell>
          <cell r="AA5438">
            <v>40</v>
          </cell>
        </row>
        <row r="5439">
          <cell r="E5439" t="str">
            <v>Chinook salmon</v>
          </cell>
          <cell r="G5439">
            <v>64</v>
          </cell>
          <cell r="AA5439">
            <v>40</v>
          </cell>
        </row>
        <row r="5440">
          <cell r="E5440" t="str">
            <v>Chinook salmon</v>
          </cell>
          <cell r="G5440">
            <v>74</v>
          </cell>
          <cell r="AA5440">
            <v>40</v>
          </cell>
        </row>
        <row r="5441">
          <cell r="E5441" t="str">
            <v>Chinook salmon</v>
          </cell>
          <cell r="G5441">
            <v>51</v>
          </cell>
          <cell r="H5441" t="str">
            <v>AD</v>
          </cell>
          <cell r="AA5441">
            <v>40</v>
          </cell>
        </row>
        <row r="5442">
          <cell r="E5442" t="str">
            <v>Chinook salmon</v>
          </cell>
          <cell r="G5442">
            <v>62</v>
          </cell>
          <cell r="AA5442">
            <v>40</v>
          </cell>
        </row>
        <row r="5443">
          <cell r="E5443" t="str">
            <v>Chinook salmon</v>
          </cell>
          <cell r="G5443">
            <v>59</v>
          </cell>
          <cell r="AA5443">
            <v>40</v>
          </cell>
        </row>
        <row r="5444">
          <cell r="E5444" t="str">
            <v>Chinook salmon</v>
          </cell>
          <cell r="G5444">
            <v>64</v>
          </cell>
          <cell r="H5444" t="str">
            <v>AD</v>
          </cell>
          <cell r="AA5444">
            <v>40</v>
          </cell>
        </row>
        <row r="5445">
          <cell r="E5445" t="str">
            <v>Chinook salmon</v>
          </cell>
          <cell r="G5445">
            <v>59</v>
          </cell>
          <cell r="H5445" t="str">
            <v>AD</v>
          </cell>
          <cell r="AA5445">
            <v>40</v>
          </cell>
        </row>
        <row r="5446">
          <cell r="E5446" t="str">
            <v>Chinook salmon</v>
          </cell>
          <cell r="G5446">
            <v>57</v>
          </cell>
          <cell r="H5446" t="str">
            <v>AD</v>
          </cell>
          <cell r="AA5446">
            <v>40</v>
          </cell>
        </row>
        <row r="5447">
          <cell r="E5447" t="str">
            <v>Chinook salmon</v>
          </cell>
          <cell r="G5447">
            <v>55</v>
          </cell>
          <cell r="AA5447">
            <v>40</v>
          </cell>
        </row>
        <row r="5448">
          <cell r="E5448" t="str">
            <v>Chinook salmon</v>
          </cell>
          <cell r="G5448">
            <v>67</v>
          </cell>
          <cell r="AA5448">
            <v>40</v>
          </cell>
        </row>
        <row r="5449">
          <cell r="E5449" t="str">
            <v>Chinook salmon</v>
          </cell>
          <cell r="G5449">
            <v>70</v>
          </cell>
          <cell r="AA5449">
            <v>40</v>
          </cell>
        </row>
        <row r="5450">
          <cell r="E5450" t="str">
            <v>Chinook salmon</v>
          </cell>
          <cell r="G5450">
            <v>65</v>
          </cell>
          <cell r="AA5450">
            <v>40</v>
          </cell>
        </row>
        <row r="5451">
          <cell r="E5451" t="str">
            <v>Chinook salmon</v>
          </cell>
          <cell r="G5451">
            <v>63</v>
          </cell>
          <cell r="AA5451">
            <v>40</v>
          </cell>
        </row>
        <row r="5452">
          <cell r="E5452" t="str">
            <v>Chinook salmon</v>
          </cell>
          <cell r="G5452">
            <v>46</v>
          </cell>
          <cell r="H5452" t="str">
            <v>AD</v>
          </cell>
          <cell r="AA5452">
            <v>40</v>
          </cell>
        </row>
        <row r="5453">
          <cell r="E5453" t="str">
            <v>Chinook salmon</v>
          </cell>
          <cell r="G5453">
            <v>68</v>
          </cell>
          <cell r="AA5453">
            <v>40</v>
          </cell>
        </row>
        <row r="5454">
          <cell r="E5454" t="str">
            <v>Chinook salmon</v>
          </cell>
          <cell r="G5454">
            <v>65</v>
          </cell>
          <cell r="AA5454">
            <v>40</v>
          </cell>
        </row>
        <row r="5455">
          <cell r="E5455" t="str">
            <v>Chinook salmon</v>
          </cell>
          <cell r="G5455">
            <v>64</v>
          </cell>
          <cell r="AA5455">
            <v>40</v>
          </cell>
        </row>
        <row r="5456">
          <cell r="E5456" t="str">
            <v>Chinook salmon</v>
          </cell>
          <cell r="G5456">
            <v>53</v>
          </cell>
          <cell r="H5456" t="str">
            <v>AD</v>
          </cell>
          <cell r="AA5456">
            <v>40</v>
          </cell>
        </row>
        <row r="5457">
          <cell r="E5457" t="str">
            <v>Chinook salmon</v>
          </cell>
          <cell r="G5457">
            <v>69</v>
          </cell>
          <cell r="AA5457">
            <v>40</v>
          </cell>
        </row>
        <row r="5458">
          <cell r="E5458" t="str">
            <v>Chinook salmon</v>
          </cell>
          <cell r="G5458">
            <v>68</v>
          </cell>
          <cell r="AA5458">
            <v>40</v>
          </cell>
        </row>
        <row r="5459">
          <cell r="E5459" t="str">
            <v>Chinook salmon</v>
          </cell>
          <cell r="G5459">
            <v>73</v>
          </cell>
          <cell r="AA5459">
            <v>40</v>
          </cell>
        </row>
        <row r="5460">
          <cell r="E5460" t="str">
            <v>Chinook salmon</v>
          </cell>
          <cell r="G5460">
            <v>61</v>
          </cell>
          <cell r="AA5460">
            <v>40</v>
          </cell>
        </row>
        <row r="5461">
          <cell r="E5461" t="str">
            <v>Chinook salmon</v>
          </cell>
          <cell r="G5461">
            <v>61</v>
          </cell>
          <cell r="H5461" t="str">
            <v>AD</v>
          </cell>
          <cell r="AA5461">
            <v>40</v>
          </cell>
        </row>
        <row r="5462">
          <cell r="E5462" t="str">
            <v>Chinook salmon</v>
          </cell>
          <cell r="G5462">
            <v>63</v>
          </cell>
          <cell r="AA5462">
            <v>40</v>
          </cell>
        </row>
        <row r="5463">
          <cell r="E5463" t="str">
            <v>Chinook salmon</v>
          </cell>
          <cell r="G5463">
            <v>59</v>
          </cell>
          <cell r="AA5463">
            <v>40</v>
          </cell>
        </row>
        <row r="5464">
          <cell r="E5464" t="str">
            <v>Chinook salmon</v>
          </cell>
          <cell r="G5464">
            <v>54</v>
          </cell>
          <cell r="AA5464">
            <v>40</v>
          </cell>
        </row>
        <row r="5465">
          <cell r="E5465" t="str">
            <v>Chinook salmon</v>
          </cell>
          <cell r="G5465">
            <v>65</v>
          </cell>
          <cell r="AA5465">
            <v>40</v>
          </cell>
        </row>
        <row r="5466">
          <cell r="E5466" t="str">
            <v>Chinook salmon</v>
          </cell>
          <cell r="G5466">
            <v>63</v>
          </cell>
          <cell r="AA5466">
            <v>40</v>
          </cell>
        </row>
        <row r="5467">
          <cell r="E5467" t="str">
            <v>Chinook salmon</v>
          </cell>
          <cell r="G5467">
            <v>75</v>
          </cell>
          <cell r="AA5467">
            <v>40</v>
          </cell>
        </row>
        <row r="5468">
          <cell r="E5468" t="str">
            <v>Chinook salmon</v>
          </cell>
          <cell r="G5468">
            <v>65</v>
          </cell>
          <cell r="AA5468">
            <v>40</v>
          </cell>
        </row>
        <row r="5469">
          <cell r="E5469" t="str">
            <v>Chinook salmon</v>
          </cell>
          <cell r="G5469">
            <v>59</v>
          </cell>
          <cell r="H5469" t="str">
            <v>AD</v>
          </cell>
          <cell r="AA5469">
            <v>40</v>
          </cell>
        </row>
        <row r="5470">
          <cell r="E5470" t="str">
            <v>Chinook salmon</v>
          </cell>
          <cell r="G5470">
            <v>61</v>
          </cell>
          <cell r="AA5470">
            <v>40</v>
          </cell>
        </row>
        <row r="5471">
          <cell r="E5471" t="str">
            <v>Chinook salmon</v>
          </cell>
          <cell r="G5471">
            <v>59</v>
          </cell>
          <cell r="AA5471">
            <v>40</v>
          </cell>
        </row>
        <row r="5472">
          <cell r="E5472" t="str">
            <v>Chinook salmon</v>
          </cell>
          <cell r="G5472">
            <v>65</v>
          </cell>
          <cell r="AA5472">
            <v>40</v>
          </cell>
        </row>
        <row r="5473">
          <cell r="E5473" t="str">
            <v>Chinook salmon</v>
          </cell>
          <cell r="G5473">
            <v>47</v>
          </cell>
          <cell r="AA5473">
            <v>40</v>
          </cell>
        </row>
        <row r="5474">
          <cell r="E5474" t="str">
            <v>Chinook salmon</v>
          </cell>
          <cell r="G5474">
            <v>63</v>
          </cell>
          <cell r="AA5474">
            <v>40</v>
          </cell>
        </row>
        <row r="5475">
          <cell r="E5475" t="str">
            <v>Chinook salmon</v>
          </cell>
          <cell r="G5475">
            <v>72</v>
          </cell>
          <cell r="H5475" t="str">
            <v>AD</v>
          </cell>
          <cell r="AA5475">
            <v>40</v>
          </cell>
        </row>
        <row r="5476">
          <cell r="E5476" t="str">
            <v>Chinook salmon</v>
          </cell>
          <cell r="G5476">
            <v>64</v>
          </cell>
          <cell r="AA5476">
            <v>40</v>
          </cell>
        </row>
        <row r="5477">
          <cell r="E5477" t="str">
            <v>Chinook salmon</v>
          </cell>
          <cell r="G5477">
            <v>64</v>
          </cell>
          <cell r="AA5477">
            <v>40</v>
          </cell>
        </row>
        <row r="5478">
          <cell r="E5478" t="str">
            <v>Chinook salmon</v>
          </cell>
          <cell r="G5478">
            <v>61</v>
          </cell>
          <cell r="AA5478">
            <v>40</v>
          </cell>
        </row>
        <row r="5479">
          <cell r="E5479" t="str">
            <v>Chinook salmon</v>
          </cell>
          <cell r="G5479">
            <v>63</v>
          </cell>
          <cell r="AA5479">
            <v>40</v>
          </cell>
        </row>
        <row r="5480">
          <cell r="E5480" t="str">
            <v>Chinook salmon</v>
          </cell>
          <cell r="G5480">
            <v>67</v>
          </cell>
          <cell r="AA5480">
            <v>40</v>
          </cell>
        </row>
        <row r="5481">
          <cell r="E5481" t="str">
            <v>Chinook salmon</v>
          </cell>
          <cell r="G5481">
            <v>65</v>
          </cell>
          <cell r="AA5481">
            <v>40</v>
          </cell>
        </row>
        <row r="5482">
          <cell r="E5482" t="str">
            <v>Chinook salmon</v>
          </cell>
          <cell r="G5482">
            <v>47</v>
          </cell>
          <cell r="AA5482">
            <v>40</v>
          </cell>
        </row>
        <row r="5483">
          <cell r="E5483" t="str">
            <v>Chinook salmon</v>
          </cell>
          <cell r="G5483">
            <v>60</v>
          </cell>
          <cell r="H5483" t="str">
            <v>AD</v>
          </cell>
          <cell r="AA5483">
            <v>40</v>
          </cell>
        </row>
        <row r="5484">
          <cell r="E5484" t="str">
            <v>Chinook salmon</v>
          </cell>
          <cell r="G5484">
            <v>64</v>
          </cell>
          <cell r="H5484" t="str">
            <v>AD</v>
          </cell>
          <cell r="AA5484">
            <v>40</v>
          </cell>
        </row>
        <row r="5485">
          <cell r="E5485" t="str">
            <v>Chinook salmon</v>
          </cell>
          <cell r="G5485">
            <v>48</v>
          </cell>
          <cell r="AA5485">
            <v>40</v>
          </cell>
        </row>
        <row r="5486">
          <cell r="E5486" t="str">
            <v>Chinook salmon</v>
          </cell>
          <cell r="G5486">
            <v>60</v>
          </cell>
          <cell r="AA5486">
            <v>40</v>
          </cell>
        </row>
        <row r="5487">
          <cell r="E5487" t="str">
            <v>Chinook salmon</v>
          </cell>
          <cell r="G5487">
            <v>59</v>
          </cell>
          <cell r="AA5487">
            <v>40</v>
          </cell>
        </row>
        <row r="5488">
          <cell r="E5488" t="str">
            <v>Chinook salmon</v>
          </cell>
          <cell r="G5488">
            <v>67</v>
          </cell>
          <cell r="AA5488">
            <v>40</v>
          </cell>
        </row>
        <row r="5489">
          <cell r="E5489" t="str">
            <v>Chinook salmon</v>
          </cell>
          <cell r="G5489">
            <v>45</v>
          </cell>
          <cell r="AA5489">
            <v>40</v>
          </cell>
        </row>
        <row r="5490">
          <cell r="E5490" t="str">
            <v>Chinook salmon</v>
          </cell>
          <cell r="G5490">
            <v>59</v>
          </cell>
          <cell r="AA5490">
            <v>40</v>
          </cell>
        </row>
        <row r="5491">
          <cell r="E5491" t="str">
            <v>Chinook salmon</v>
          </cell>
          <cell r="G5491">
            <v>61</v>
          </cell>
          <cell r="AA5491">
            <v>40</v>
          </cell>
        </row>
        <row r="5492">
          <cell r="E5492" t="str">
            <v>Chinook salmon</v>
          </cell>
          <cell r="G5492">
            <v>59</v>
          </cell>
          <cell r="AA5492">
            <v>40</v>
          </cell>
        </row>
        <row r="5493">
          <cell r="E5493" t="str">
            <v>Chinook salmon</v>
          </cell>
          <cell r="G5493">
            <v>58</v>
          </cell>
          <cell r="AA5493">
            <v>40</v>
          </cell>
        </row>
        <row r="5494">
          <cell r="E5494" t="str">
            <v>Chinook salmon</v>
          </cell>
          <cell r="G5494">
            <v>66</v>
          </cell>
          <cell r="AA5494">
            <v>40</v>
          </cell>
        </row>
        <row r="5495">
          <cell r="E5495" t="str">
            <v>Chinook salmon</v>
          </cell>
          <cell r="G5495">
            <v>66</v>
          </cell>
          <cell r="AA5495">
            <v>40</v>
          </cell>
        </row>
        <row r="5496">
          <cell r="E5496" t="str">
            <v>Chinook salmon</v>
          </cell>
          <cell r="G5496">
            <v>47</v>
          </cell>
          <cell r="AA5496">
            <v>40</v>
          </cell>
        </row>
        <row r="5497">
          <cell r="E5497" t="str">
            <v>Chinook salmon</v>
          </cell>
          <cell r="G5497">
            <v>56</v>
          </cell>
          <cell r="AA5497">
            <v>40</v>
          </cell>
        </row>
        <row r="5498">
          <cell r="E5498" t="str">
            <v>Chinook salmon</v>
          </cell>
          <cell r="G5498">
            <v>64</v>
          </cell>
          <cell r="AA5498">
            <v>40</v>
          </cell>
        </row>
        <row r="5499">
          <cell r="E5499" t="str">
            <v>Chinook salmon</v>
          </cell>
          <cell r="G5499">
            <v>67</v>
          </cell>
          <cell r="AA5499">
            <v>40</v>
          </cell>
        </row>
        <row r="5500">
          <cell r="E5500" t="str">
            <v>Chinook salmon</v>
          </cell>
          <cell r="G5500">
            <v>62</v>
          </cell>
          <cell r="AA5500">
            <v>40</v>
          </cell>
        </row>
        <row r="5501">
          <cell r="E5501" t="str">
            <v>Chinook salmon</v>
          </cell>
          <cell r="G5501">
            <v>58</v>
          </cell>
          <cell r="AA5501">
            <v>40</v>
          </cell>
        </row>
        <row r="5502">
          <cell r="E5502" t="str">
            <v>Chinook salmon</v>
          </cell>
          <cell r="G5502">
            <v>53</v>
          </cell>
          <cell r="AA5502">
            <v>40</v>
          </cell>
        </row>
        <row r="5503">
          <cell r="E5503" t="str">
            <v>Chinook salmon</v>
          </cell>
          <cell r="G5503">
            <v>54</v>
          </cell>
          <cell r="AA5503">
            <v>40</v>
          </cell>
        </row>
        <row r="5504">
          <cell r="E5504" t="str">
            <v>Chinook salmon</v>
          </cell>
          <cell r="G5504">
            <v>64</v>
          </cell>
          <cell r="AA5504">
            <v>40</v>
          </cell>
        </row>
        <row r="5505">
          <cell r="E5505" t="str">
            <v>Chinook salmon</v>
          </cell>
          <cell r="G5505">
            <v>59</v>
          </cell>
          <cell r="AA5505">
            <v>40</v>
          </cell>
        </row>
        <row r="5506">
          <cell r="E5506" t="str">
            <v>Chinook salmon</v>
          </cell>
          <cell r="G5506">
            <v>65</v>
          </cell>
          <cell r="AA5506">
            <v>40</v>
          </cell>
        </row>
        <row r="5507">
          <cell r="E5507" t="str">
            <v>Chinook salmon</v>
          </cell>
          <cell r="G5507">
            <v>69</v>
          </cell>
          <cell r="AA5507">
            <v>40</v>
          </cell>
        </row>
        <row r="5508">
          <cell r="E5508" t="str">
            <v>Chinook salmon</v>
          </cell>
          <cell r="G5508">
            <v>63</v>
          </cell>
          <cell r="AA5508">
            <v>40</v>
          </cell>
        </row>
        <row r="5509">
          <cell r="E5509" t="str">
            <v>Chinook salmon</v>
          </cell>
          <cell r="G5509">
            <v>66</v>
          </cell>
          <cell r="AA5509">
            <v>40</v>
          </cell>
        </row>
        <row r="5510">
          <cell r="E5510" t="str">
            <v>Chinook salmon</v>
          </cell>
          <cell r="G5510">
            <v>63</v>
          </cell>
          <cell r="AA5510">
            <v>40</v>
          </cell>
        </row>
        <row r="5511">
          <cell r="E5511" t="str">
            <v>Chinook salmon</v>
          </cell>
          <cell r="G5511">
            <v>49</v>
          </cell>
          <cell r="AA5511">
            <v>40</v>
          </cell>
        </row>
        <row r="5512">
          <cell r="E5512" t="str">
            <v>Chinook salmon</v>
          </cell>
          <cell r="G5512">
            <v>61</v>
          </cell>
          <cell r="AA5512">
            <v>40</v>
          </cell>
        </row>
        <row r="5513">
          <cell r="E5513" t="str">
            <v>Chinook salmon</v>
          </cell>
          <cell r="G5513">
            <v>68</v>
          </cell>
          <cell r="AA5513">
            <v>40</v>
          </cell>
        </row>
        <row r="5514">
          <cell r="E5514" t="str">
            <v>Chinook salmon</v>
          </cell>
          <cell r="G5514">
            <v>60</v>
          </cell>
          <cell r="AA5514">
            <v>40</v>
          </cell>
        </row>
        <row r="5515">
          <cell r="E5515" t="str">
            <v>Chinook salmon</v>
          </cell>
          <cell r="G5515">
            <v>56</v>
          </cell>
          <cell r="AA5515">
            <v>40</v>
          </cell>
        </row>
        <row r="5516">
          <cell r="E5516" t="str">
            <v>Chinook salmon</v>
          </cell>
          <cell r="G5516">
            <v>51</v>
          </cell>
          <cell r="AA5516">
            <v>40</v>
          </cell>
        </row>
        <row r="5517">
          <cell r="E5517" t="str">
            <v>Chinook salmon</v>
          </cell>
          <cell r="G5517">
            <v>59</v>
          </cell>
          <cell r="AA5517">
            <v>40</v>
          </cell>
        </row>
        <row r="5518">
          <cell r="E5518" t="str">
            <v>Chinook salmon</v>
          </cell>
          <cell r="G5518">
            <v>62</v>
          </cell>
          <cell r="AA5518">
            <v>40</v>
          </cell>
        </row>
        <row r="5519">
          <cell r="E5519" t="str">
            <v>Chinook salmon</v>
          </cell>
          <cell r="G5519">
            <v>55</v>
          </cell>
          <cell r="AA5519">
            <v>40</v>
          </cell>
        </row>
        <row r="5520">
          <cell r="E5520" t="str">
            <v>Chinook salmon</v>
          </cell>
          <cell r="G5520">
            <v>46</v>
          </cell>
          <cell r="AA5520">
            <v>40</v>
          </cell>
        </row>
        <row r="5521">
          <cell r="E5521" t="str">
            <v>Chinook salmon</v>
          </cell>
          <cell r="G5521">
            <v>50</v>
          </cell>
          <cell r="AA5521">
            <v>40</v>
          </cell>
        </row>
        <row r="5522">
          <cell r="E5522" t="str">
            <v>Chinook salmon</v>
          </cell>
          <cell r="G5522">
            <v>55</v>
          </cell>
          <cell r="AA5522">
            <v>40</v>
          </cell>
        </row>
        <row r="5523">
          <cell r="E5523" t="str">
            <v>Chinook salmon</v>
          </cell>
          <cell r="G5523">
            <v>60</v>
          </cell>
          <cell r="AA5523">
            <v>40</v>
          </cell>
        </row>
        <row r="5524">
          <cell r="E5524" t="str">
            <v>Chinook salmon</v>
          </cell>
          <cell r="G5524">
            <v>49</v>
          </cell>
          <cell r="AA5524">
            <v>40</v>
          </cell>
        </row>
        <row r="5525">
          <cell r="E5525" t="str">
            <v>Chinook salmon</v>
          </cell>
          <cell r="G5525">
            <v>64</v>
          </cell>
          <cell r="AA5525">
            <v>40</v>
          </cell>
        </row>
        <row r="5526">
          <cell r="E5526" t="str">
            <v>Chinook salmon</v>
          </cell>
          <cell r="G5526">
            <v>65</v>
          </cell>
          <cell r="AA5526">
            <v>40</v>
          </cell>
        </row>
        <row r="5527">
          <cell r="E5527" t="str">
            <v>Chinook salmon</v>
          </cell>
          <cell r="G5527">
            <v>62</v>
          </cell>
          <cell r="AA5527">
            <v>40</v>
          </cell>
        </row>
        <row r="5528">
          <cell r="E5528" t="str">
            <v>Chinook salmon</v>
          </cell>
          <cell r="G5528">
            <v>54</v>
          </cell>
          <cell r="AA5528">
            <v>40</v>
          </cell>
        </row>
        <row r="5529">
          <cell r="E5529" t="str">
            <v>Chinook salmon</v>
          </cell>
          <cell r="G5529">
            <v>65</v>
          </cell>
          <cell r="AA5529">
            <v>40</v>
          </cell>
        </row>
        <row r="5530">
          <cell r="E5530" t="str">
            <v>Chinook salmon</v>
          </cell>
          <cell r="G5530">
            <v>59</v>
          </cell>
          <cell r="AA5530">
            <v>40</v>
          </cell>
        </row>
        <row r="5531">
          <cell r="E5531" t="str">
            <v>Chinook salmon</v>
          </cell>
          <cell r="G5531">
            <v>46</v>
          </cell>
          <cell r="AA5531">
            <v>40</v>
          </cell>
        </row>
        <row r="5532">
          <cell r="E5532" t="str">
            <v>Chinook salmon</v>
          </cell>
          <cell r="G5532">
            <v>62</v>
          </cell>
          <cell r="H5532" t="str">
            <v>AD</v>
          </cell>
          <cell r="AA5532">
            <v>40</v>
          </cell>
        </row>
        <row r="5533">
          <cell r="E5533" t="str">
            <v>Chinook salmon</v>
          </cell>
          <cell r="G5533">
            <v>69</v>
          </cell>
          <cell r="H5533" t="str">
            <v>AD</v>
          </cell>
          <cell r="AA5533">
            <v>40</v>
          </cell>
        </row>
        <row r="5534">
          <cell r="E5534" t="str">
            <v>Chinook salmon</v>
          </cell>
          <cell r="G5534">
            <v>67</v>
          </cell>
          <cell r="H5534" t="str">
            <v>AD</v>
          </cell>
          <cell r="AA5534">
            <v>40</v>
          </cell>
        </row>
        <row r="5535">
          <cell r="E5535" t="str">
            <v>Chinook salmon</v>
          </cell>
          <cell r="G5535">
            <v>56</v>
          </cell>
          <cell r="H5535" t="str">
            <v>AD</v>
          </cell>
          <cell r="AA5535">
            <v>40</v>
          </cell>
        </row>
        <row r="5536">
          <cell r="E5536" t="str">
            <v>Chinook salmon</v>
          </cell>
          <cell r="G5536">
            <v>65</v>
          </cell>
          <cell r="H5536" t="str">
            <v>AD</v>
          </cell>
          <cell r="AA5536">
            <v>40</v>
          </cell>
        </row>
        <row r="5537">
          <cell r="E5537" t="str">
            <v>Chinook salmon</v>
          </cell>
          <cell r="G5537">
            <v>51</v>
          </cell>
          <cell r="H5537" t="str">
            <v>AD</v>
          </cell>
          <cell r="AA5537">
            <v>40</v>
          </cell>
        </row>
        <row r="5538">
          <cell r="E5538" t="str">
            <v>Chinook salmon</v>
          </cell>
          <cell r="G5538">
            <v>51</v>
          </cell>
          <cell r="H5538" t="str">
            <v>AD</v>
          </cell>
          <cell r="AA5538">
            <v>40</v>
          </cell>
        </row>
        <row r="5539">
          <cell r="E5539" t="str">
            <v>Chinook salmon</v>
          </cell>
          <cell r="G5539">
            <v>63</v>
          </cell>
          <cell r="H5539" t="str">
            <v>AD</v>
          </cell>
          <cell r="AA5539">
            <v>40</v>
          </cell>
        </row>
        <row r="5540">
          <cell r="E5540" t="str">
            <v>Chinook salmon</v>
          </cell>
          <cell r="G5540">
            <v>61</v>
          </cell>
          <cell r="H5540" t="str">
            <v>AD</v>
          </cell>
          <cell r="AA5540">
            <v>40</v>
          </cell>
        </row>
        <row r="5541">
          <cell r="E5541" t="str">
            <v>Chinook salmon</v>
          </cell>
          <cell r="G5541">
            <v>58</v>
          </cell>
          <cell r="AA5541">
            <v>40</v>
          </cell>
        </row>
        <row r="5542">
          <cell r="E5542" t="str">
            <v>Chinook salmon</v>
          </cell>
          <cell r="G5542">
            <v>59</v>
          </cell>
          <cell r="AA5542">
            <v>40</v>
          </cell>
        </row>
        <row r="5543">
          <cell r="E5543" t="str">
            <v>Chinook salmon</v>
          </cell>
          <cell r="G5543">
            <v>57</v>
          </cell>
          <cell r="AA5543">
            <v>40</v>
          </cell>
        </row>
        <row r="5544">
          <cell r="E5544" t="str">
            <v>Chinook salmon</v>
          </cell>
          <cell r="G5544">
            <v>80</v>
          </cell>
          <cell r="AA5544">
            <v>40</v>
          </cell>
        </row>
        <row r="5545">
          <cell r="E5545" t="str">
            <v>Chinook salmon</v>
          </cell>
          <cell r="G5545">
            <v>68</v>
          </cell>
          <cell r="AA5545">
            <v>40</v>
          </cell>
        </row>
        <row r="5546">
          <cell r="E5546" t="str">
            <v>Chinook salmon</v>
          </cell>
          <cell r="G5546">
            <v>78</v>
          </cell>
          <cell r="AA5546">
            <v>40</v>
          </cell>
        </row>
        <row r="5547">
          <cell r="E5547" t="str">
            <v>Chinook salmon</v>
          </cell>
          <cell r="G5547">
            <v>50</v>
          </cell>
          <cell r="AA5547">
            <v>40</v>
          </cell>
        </row>
        <row r="5548">
          <cell r="E5548" t="str">
            <v>Chinook salmon</v>
          </cell>
          <cell r="G5548">
            <v>67</v>
          </cell>
          <cell r="AA5548">
            <v>40</v>
          </cell>
        </row>
        <row r="5549">
          <cell r="E5549" t="str">
            <v>Chinook salmon</v>
          </cell>
          <cell r="G5549">
            <v>65</v>
          </cell>
          <cell r="AA5549">
            <v>40</v>
          </cell>
        </row>
        <row r="5550">
          <cell r="E5550" t="str">
            <v>Chinook salmon</v>
          </cell>
          <cell r="G5550">
            <v>66</v>
          </cell>
          <cell r="AA5550">
            <v>40</v>
          </cell>
        </row>
        <row r="5551">
          <cell r="E5551" t="str">
            <v>Chinook salmon</v>
          </cell>
          <cell r="G5551">
            <v>52</v>
          </cell>
          <cell r="AA5551">
            <v>40</v>
          </cell>
        </row>
        <row r="5552">
          <cell r="E5552" t="str">
            <v>Chinook salmon</v>
          </cell>
          <cell r="G5552">
            <v>64</v>
          </cell>
          <cell r="AA5552">
            <v>40</v>
          </cell>
        </row>
        <row r="5553">
          <cell r="E5553" t="str">
            <v>Chinook salmon</v>
          </cell>
          <cell r="G5553">
            <v>64</v>
          </cell>
          <cell r="AA5553">
            <v>40</v>
          </cell>
        </row>
        <row r="5554">
          <cell r="E5554" t="str">
            <v>Chinook salmon</v>
          </cell>
          <cell r="G5554">
            <v>60</v>
          </cell>
          <cell r="AA5554">
            <v>40</v>
          </cell>
        </row>
        <row r="5555">
          <cell r="E5555" t="str">
            <v>Chinook salmon</v>
          </cell>
          <cell r="G5555">
            <v>56</v>
          </cell>
          <cell r="AA5555">
            <v>40</v>
          </cell>
        </row>
        <row r="5556">
          <cell r="E5556" t="str">
            <v>Chinook salmon</v>
          </cell>
          <cell r="G5556">
            <v>56</v>
          </cell>
          <cell r="AA5556">
            <v>40</v>
          </cell>
        </row>
        <row r="5557">
          <cell r="E5557" t="str">
            <v>Chinook salmon</v>
          </cell>
          <cell r="G5557">
            <v>58</v>
          </cell>
          <cell r="AA5557">
            <v>40</v>
          </cell>
        </row>
        <row r="5558">
          <cell r="E5558" t="str">
            <v>Chinook salmon</v>
          </cell>
          <cell r="G5558">
            <v>58</v>
          </cell>
          <cell r="AA5558">
            <v>40</v>
          </cell>
        </row>
        <row r="5559">
          <cell r="E5559" t="str">
            <v>Chinook salmon</v>
          </cell>
          <cell r="G5559">
            <v>59</v>
          </cell>
          <cell r="AA5559">
            <v>40</v>
          </cell>
        </row>
        <row r="5560">
          <cell r="E5560" t="str">
            <v>Chinook salmon</v>
          </cell>
          <cell r="G5560">
            <v>70</v>
          </cell>
          <cell r="AA5560">
            <v>40</v>
          </cell>
        </row>
        <row r="5561">
          <cell r="E5561" t="str">
            <v>Chinook salmon</v>
          </cell>
          <cell r="G5561">
            <v>61</v>
          </cell>
          <cell r="H5561" t="str">
            <v>AD</v>
          </cell>
          <cell r="AA5561">
            <v>40</v>
          </cell>
        </row>
        <row r="5562">
          <cell r="E5562" t="str">
            <v>Chinook salmon</v>
          </cell>
          <cell r="G5562">
            <v>64</v>
          </cell>
          <cell r="AA5562">
            <v>40</v>
          </cell>
        </row>
        <row r="5563">
          <cell r="E5563" t="str">
            <v>Chinook salmon</v>
          </cell>
          <cell r="G5563">
            <v>77</v>
          </cell>
          <cell r="AA5563">
            <v>40</v>
          </cell>
        </row>
        <row r="5564">
          <cell r="E5564" t="str">
            <v>Chinook salmon</v>
          </cell>
          <cell r="G5564">
            <v>72</v>
          </cell>
          <cell r="AA5564">
            <v>40</v>
          </cell>
        </row>
        <row r="5565">
          <cell r="E5565" t="str">
            <v>Chinook salmon</v>
          </cell>
          <cell r="G5565">
            <v>51</v>
          </cell>
          <cell r="AA5565">
            <v>40</v>
          </cell>
        </row>
        <row r="5566">
          <cell r="E5566" t="str">
            <v>Chinook salmon</v>
          </cell>
          <cell r="G5566">
            <v>78</v>
          </cell>
          <cell r="AA5566">
            <v>40</v>
          </cell>
        </row>
        <row r="5567">
          <cell r="E5567" t="str">
            <v>Chinook salmon</v>
          </cell>
          <cell r="G5567">
            <v>48</v>
          </cell>
          <cell r="AA5567">
            <v>40</v>
          </cell>
        </row>
        <row r="5568">
          <cell r="E5568" t="str">
            <v>Chinook salmon</v>
          </cell>
          <cell r="G5568">
            <v>44</v>
          </cell>
          <cell r="AA5568">
            <v>40</v>
          </cell>
        </row>
        <row r="5569">
          <cell r="E5569" t="str">
            <v>Chinook salmon</v>
          </cell>
          <cell r="G5569">
            <v>42</v>
          </cell>
          <cell r="AA5569">
            <v>40</v>
          </cell>
        </row>
        <row r="5570">
          <cell r="E5570" t="str">
            <v>Chinook salmon</v>
          </cell>
          <cell r="G5570">
            <v>69</v>
          </cell>
          <cell r="AA5570">
            <v>40</v>
          </cell>
        </row>
        <row r="5571">
          <cell r="E5571" t="str">
            <v>Chinook salmon</v>
          </cell>
          <cell r="G5571">
            <v>62</v>
          </cell>
          <cell r="H5571" t="str">
            <v>AD</v>
          </cell>
          <cell r="AA5571">
            <v>40</v>
          </cell>
        </row>
        <row r="5572">
          <cell r="E5572" t="str">
            <v>Chinook salmon</v>
          </cell>
          <cell r="G5572">
            <v>57</v>
          </cell>
          <cell r="H5572" t="str">
            <v>AD</v>
          </cell>
          <cell r="AA5572">
            <v>40</v>
          </cell>
        </row>
        <row r="5573">
          <cell r="E5573" t="str">
            <v>Chinook salmon</v>
          </cell>
          <cell r="G5573">
            <v>66</v>
          </cell>
          <cell r="H5573" t="str">
            <v>AD</v>
          </cell>
          <cell r="AA5573">
            <v>40</v>
          </cell>
        </row>
        <row r="5574">
          <cell r="E5574" t="str">
            <v>Chinook salmon</v>
          </cell>
          <cell r="G5574">
            <v>65</v>
          </cell>
          <cell r="AA5574">
            <v>40</v>
          </cell>
        </row>
        <row r="5575">
          <cell r="E5575" t="str">
            <v>Chinook salmon</v>
          </cell>
          <cell r="G5575">
            <v>61</v>
          </cell>
          <cell r="AA5575">
            <v>40</v>
          </cell>
        </row>
        <row r="5576">
          <cell r="E5576" t="str">
            <v>Chinook salmon</v>
          </cell>
          <cell r="G5576">
            <v>76</v>
          </cell>
          <cell r="AA5576">
            <v>40</v>
          </cell>
        </row>
        <row r="5577">
          <cell r="E5577" t="str">
            <v>Chinook salmon</v>
          </cell>
          <cell r="G5577">
            <v>59</v>
          </cell>
          <cell r="AA5577">
            <v>40</v>
          </cell>
        </row>
        <row r="5578">
          <cell r="E5578" t="str">
            <v>Chinook salmon</v>
          </cell>
          <cell r="G5578">
            <v>58</v>
          </cell>
          <cell r="AA5578">
            <v>40</v>
          </cell>
        </row>
        <row r="5579">
          <cell r="E5579" t="str">
            <v>Chinook salmon</v>
          </cell>
          <cell r="G5579">
            <v>60</v>
          </cell>
          <cell r="AA5579">
            <v>40</v>
          </cell>
        </row>
        <row r="5580">
          <cell r="E5580" t="str">
            <v>Chinook salmon</v>
          </cell>
          <cell r="G5580">
            <v>64</v>
          </cell>
          <cell r="AA5580">
            <v>40</v>
          </cell>
        </row>
        <row r="5581">
          <cell r="E5581" t="str">
            <v>Chinook salmon</v>
          </cell>
          <cell r="G5581">
            <v>62</v>
          </cell>
          <cell r="AA5581">
            <v>40</v>
          </cell>
        </row>
        <row r="5582">
          <cell r="E5582" t="str">
            <v>Chinook salmon</v>
          </cell>
          <cell r="G5582">
            <v>59</v>
          </cell>
          <cell r="AA5582">
            <v>40</v>
          </cell>
        </row>
        <row r="5583">
          <cell r="E5583" t="str">
            <v>Chinook salmon</v>
          </cell>
          <cell r="G5583">
            <v>65</v>
          </cell>
          <cell r="AA5583">
            <v>40</v>
          </cell>
        </row>
        <row r="5584">
          <cell r="E5584" t="str">
            <v>Chinook salmon</v>
          </cell>
          <cell r="G5584">
            <v>66</v>
          </cell>
          <cell r="H5584" t="str">
            <v>AD</v>
          </cell>
          <cell r="AA5584">
            <v>40</v>
          </cell>
        </row>
        <row r="5585">
          <cell r="E5585" t="str">
            <v>Chinook salmon</v>
          </cell>
          <cell r="G5585">
            <v>54</v>
          </cell>
          <cell r="H5585" t="str">
            <v>AD</v>
          </cell>
          <cell r="AA5585">
            <v>40</v>
          </cell>
        </row>
        <row r="5586">
          <cell r="E5586" t="str">
            <v>Chinook salmon</v>
          </cell>
          <cell r="G5586">
            <v>62</v>
          </cell>
          <cell r="AA5586">
            <v>40</v>
          </cell>
        </row>
        <row r="5587">
          <cell r="E5587" t="str">
            <v>Chinook salmon</v>
          </cell>
          <cell r="G5587">
            <v>69</v>
          </cell>
          <cell r="AA5587">
            <v>40</v>
          </cell>
        </row>
        <row r="5588">
          <cell r="E5588" t="str">
            <v>Chinook salmon</v>
          </cell>
          <cell r="G5588">
            <v>53</v>
          </cell>
          <cell r="AA5588">
            <v>40</v>
          </cell>
        </row>
        <row r="5589">
          <cell r="E5589" t="str">
            <v>Chinook salmon</v>
          </cell>
          <cell r="G5589">
            <v>62</v>
          </cell>
          <cell r="AA5589">
            <v>40</v>
          </cell>
        </row>
        <row r="5590">
          <cell r="E5590" t="str">
            <v>Chinook salmon</v>
          </cell>
          <cell r="G5590">
            <v>75</v>
          </cell>
          <cell r="AA5590">
            <v>40</v>
          </cell>
        </row>
        <row r="5591">
          <cell r="E5591" t="str">
            <v>Chinook salmon</v>
          </cell>
          <cell r="G5591">
            <v>69</v>
          </cell>
          <cell r="AA5591">
            <v>40</v>
          </cell>
        </row>
        <row r="5592">
          <cell r="E5592" t="str">
            <v>Chinook salmon</v>
          </cell>
          <cell r="G5592">
            <v>62</v>
          </cell>
          <cell r="AA5592">
            <v>40</v>
          </cell>
        </row>
        <row r="5593">
          <cell r="E5593" t="str">
            <v>Chinook salmon</v>
          </cell>
          <cell r="G5593">
            <v>66</v>
          </cell>
          <cell r="AA5593">
            <v>40</v>
          </cell>
        </row>
        <row r="5594">
          <cell r="E5594" t="str">
            <v>Chinook salmon</v>
          </cell>
          <cell r="G5594">
            <v>61</v>
          </cell>
          <cell r="H5594" t="str">
            <v>AD</v>
          </cell>
          <cell r="AA5594">
            <v>40</v>
          </cell>
        </row>
        <row r="5595">
          <cell r="E5595" t="str">
            <v>Chinook salmon</v>
          </cell>
          <cell r="G5595">
            <v>60</v>
          </cell>
          <cell r="AA5595">
            <v>40</v>
          </cell>
        </row>
        <row r="5596">
          <cell r="E5596" t="str">
            <v>Chinook salmon</v>
          </cell>
          <cell r="G5596">
            <v>63</v>
          </cell>
          <cell r="AA5596">
            <v>40</v>
          </cell>
        </row>
        <row r="5597">
          <cell r="E5597" t="str">
            <v>Chinook salmon</v>
          </cell>
          <cell r="G5597">
            <v>59</v>
          </cell>
          <cell r="AA5597">
            <v>40</v>
          </cell>
        </row>
        <row r="5598">
          <cell r="E5598" t="str">
            <v>Chinook salmon</v>
          </cell>
          <cell r="G5598">
            <v>67</v>
          </cell>
          <cell r="AA5598">
            <v>40</v>
          </cell>
        </row>
        <row r="5599">
          <cell r="E5599" t="str">
            <v>Chinook salmon</v>
          </cell>
          <cell r="G5599">
            <v>55</v>
          </cell>
          <cell r="AA5599">
            <v>40</v>
          </cell>
        </row>
        <row r="5600">
          <cell r="E5600" t="str">
            <v>Chinook salmon</v>
          </cell>
          <cell r="G5600">
            <v>48</v>
          </cell>
          <cell r="AA5600">
            <v>40</v>
          </cell>
        </row>
        <row r="5601">
          <cell r="E5601" t="str">
            <v>Chinook salmon</v>
          </cell>
          <cell r="G5601">
            <v>61</v>
          </cell>
          <cell r="AA5601">
            <v>40</v>
          </cell>
        </row>
        <row r="5602">
          <cell r="E5602" t="str">
            <v>Chinook salmon</v>
          </cell>
          <cell r="G5602">
            <v>60</v>
          </cell>
          <cell r="AA5602">
            <v>40</v>
          </cell>
        </row>
        <row r="5603">
          <cell r="E5603" t="str">
            <v>Chinook salmon</v>
          </cell>
          <cell r="G5603">
            <v>62</v>
          </cell>
          <cell r="AA5603">
            <v>40</v>
          </cell>
        </row>
        <row r="5604">
          <cell r="E5604" t="str">
            <v>Chinook salmon</v>
          </cell>
          <cell r="G5604">
            <v>51</v>
          </cell>
          <cell r="AA5604">
            <v>40</v>
          </cell>
        </row>
        <row r="5605">
          <cell r="E5605" t="str">
            <v>Chinook salmon</v>
          </cell>
          <cell r="G5605">
            <v>61</v>
          </cell>
          <cell r="H5605" t="str">
            <v>AD</v>
          </cell>
          <cell r="AA5605">
            <v>40</v>
          </cell>
        </row>
        <row r="5606">
          <cell r="E5606" t="str">
            <v>Chinook salmon</v>
          </cell>
          <cell r="G5606">
            <v>50</v>
          </cell>
          <cell r="AA5606">
            <v>40</v>
          </cell>
        </row>
        <row r="5607">
          <cell r="E5607" t="str">
            <v>Chinook salmon</v>
          </cell>
          <cell r="G5607">
            <v>58</v>
          </cell>
          <cell r="H5607" t="str">
            <v>AD</v>
          </cell>
          <cell r="AA5607">
            <v>40</v>
          </cell>
        </row>
        <row r="5608">
          <cell r="E5608" t="str">
            <v>Chinook salmon</v>
          </cell>
          <cell r="G5608">
            <v>72</v>
          </cell>
          <cell r="AA5608">
            <v>40</v>
          </cell>
        </row>
        <row r="5609">
          <cell r="E5609" t="str">
            <v>Chinook salmon</v>
          </cell>
          <cell r="G5609">
            <v>60</v>
          </cell>
          <cell r="AA5609">
            <v>40</v>
          </cell>
        </row>
        <row r="5610">
          <cell r="E5610" t="str">
            <v>Chinook salmon</v>
          </cell>
          <cell r="G5610">
            <v>61</v>
          </cell>
          <cell r="AA5610">
            <v>40</v>
          </cell>
        </row>
        <row r="5611">
          <cell r="E5611" t="str">
            <v>Chinook salmon</v>
          </cell>
          <cell r="G5611">
            <v>58</v>
          </cell>
          <cell r="AA5611">
            <v>40</v>
          </cell>
        </row>
        <row r="5612">
          <cell r="E5612" t="str">
            <v>Chinook salmon</v>
          </cell>
          <cell r="G5612">
            <v>63</v>
          </cell>
          <cell r="AA5612">
            <v>40</v>
          </cell>
        </row>
        <row r="5613">
          <cell r="E5613" t="str">
            <v>Chinook salmon</v>
          </cell>
          <cell r="G5613">
            <v>46</v>
          </cell>
          <cell r="AA5613">
            <v>40</v>
          </cell>
        </row>
        <row r="5614">
          <cell r="E5614" t="str">
            <v>Chinook salmon</v>
          </cell>
          <cell r="G5614">
            <v>75</v>
          </cell>
          <cell r="AA5614">
            <v>40</v>
          </cell>
        </row>
        <row r="5615">
          <cell r="E5615" t="str">
            <v>Chinook salmon</v>
          </cell>
          <cell r="G5615">
            <v>53</v>
          </cell>
          <cell r="AA5615">
            <v>40</v>
          </cell>
        </row>
        <row r="5616">
          <cell r="E5616" t="str">
            <v>Chinook salmon</v>
          </cell>
          <cell r="G5616">
            <v>62</v>
          </cell>
          <cell r="AA5616">
            <v>40</v>
          </cell>
        </row>
        <row r="5617">
          <cell r="E5617" t="str">
            <v>Chinook salmon</v>
          </cell>
          <cell r="G5617">
            <v>60</v>
          </cell>
          <cell r="AA5617">
            <v>40</v>
          </cell>
        </row>
        <row r="5618">
          <cell r="E5618" t="str">
            <v>Chinook salmon</v>
          </cell>
          <cell r="G5618">
            <v>65</v>
          </cell>
          <cell r="AA5618">
            <v>40</v>
          </cell>
        </row>
        <row r="5619">
          <cell r="E5619" t="str">
            <v>Chinook salmon</v>
          </cell>
          <cell r="G5619">
            <v>51</v>
          </cell>
          <cell r="AA5619">
            <v>40</v>
          </cell>
        </row>
        <row r="5620">
          <cell r="E5620" t="str">
            <v>Chinook salmon</v>
          </cell>
          <cell r="G5620">
            <v>47</v>
          </cell>
          <cell r="AA5620">
            <v>40</v>
          </cell>
        </row>
        <row r="5621">
          <cell r="E5621" t="str">
            <v>Chinook salmon</v>
          </cell>
          <cell r="G5621">
            <v>69</v>
          </cell>
          <cell r="H5621" t="str">
            <v>AD</v>
          </cell>
          <cell r="AA5621">
            <v>40</v>
          </cell>
        </row>
        <row r="5622">
          <cell r="E5622" t="str">
            <v>Chinook salmon</v>
          </cell>
          <cell r="G5622">
            <v>73</v>
          </cell>
          <cell r="AA5622">
            <v>40</v>
          </cell>
        </row>
        <row r="5623">
          <cell r="E5623" t="str">
            <v>Chinook salmon</v>
          </cell>
          <cell r="G5623">
            <v>61</v>
          </cell>
          <cell r="H5623" t="str">
            <v>AD</v>
          </cell>
          <cell r="AA5623">
            <v>40</v>
          </cell>
        </row>
        <row r="5624">
          <cell r="E5624" t="str">
            <v>Chinook salmon</v>
          </cell>
          <cell r="G5624">
            <v>61</v>
          </cell>
          <cell r="AA5624">
            <v>40</v>
          </cell>
        </row>
        <row r="5625">
          <cell r="E5625" t="str">
            <v>Chinook salmon</v>
          </cell>
          <cell r="G5625">
            <v>74</v>
          </cell>
          <cell r="AA5625">
            <v>40</v>
          </cell>
        </row>
        <row r="5626">
          <cell r="E5626" t="str">
            <v>Chinook salmon</v>
          </cell>
          <cell r="G5626">
            <v>65</v>
          </cell>
          <cell r="AA5626">
            <v>40</v>
          </cell>
        </row>
        <row r="5627">
          <cell r="E5627" t="str">
            <v>Chinook salmon</v>
          </cell>
          <cell r="G5627">
            <v>59</v>
          </cell>
          <cell r="H5627" t="str">
            <v>AD</v>
          </cell>
          <cell r="AA5627">
            <v>40</v>
          </cell>
        </row>
        <row r="5628">
          <cell r="E5628" t="str">
            <v>Chinook salmon</v>
          </cell>
          <cell r="G5628">
            <v>57</v>
          </cell>
          <cell r="AA5628">
            <v>40</v>
          </cell>
        </row>
        <row r="5629">
          <cell r="E5629" t="str">
            <v>Chinook salmon</v>
          </cell>
          <cell r="G5629">
            <v>64</v>
          </cell>
          <cell r="H5629" t="str">
            <v>AD</v>
          </cell>
          <cell r="AA5629">
            <v>40</v>
          </cell>
        </row>
        <row r="5630">
          <cell r="E5630" t="str">
            <v>Chinook salmon</v>
          </cell>
          <cell r="G5630">
            <v>50</v>
          </cell>
          <cell r="AA5630">
            <v>40</v>
          </cell>
        </row>
        <row r="5631">
          <cell r="E5631" t="str">
            <v>Chinook salmon</v>
          </cell>
          <cell r="G5631">
            <v>50</v>
          </cell>
          <cell r="AA5631">
            <v>40</v>
          </cell>
        </row>
        <row r="5632">
          <cell r="E5632" t="str">
            <v>Chinook salmon</v>
          </cell>
          <cell r="G5632">
            <v>50</v>
          </cell>
          <cell r="AA5632">
            <v>40</v>
          </cell>
        </row>
        <row r="5633">
          <cell r="E5633" t="str">
            <v>Chinook salmon</v>
          </cell>
          <cell r="G5633">
            <v>49</v>
          </cell>
          <cell r="AA5633">
            <v>40</v>
          </cell>
        </row>
        <row r="5634">
          <cell r="E5634" t="str">
            <v>Chinook salmon</v>
          </cell>
          <cell r="G5634">
            <v>63</v>
          </cell>
          <cell r="AA5634">
            <v>40</v>
          </cell>
        </row>
        <row r="5635">
          <cell r="E5635" t="str">
            <v>Chinook salmon</v>
          </cell>
          <cell r="G5635">
            <v>64</v>
          </cell>
          <cell r="AA5635">
            <v>40</v>
          </cell>
        </row>
        <row r="5636">
          <cell r="E5636" t="str">
            <v>Chinook salmon</v>
          </cell>
          <cell r="G5636">
            <v>61</v>
          </cell>
          <cell r="AA5636">
            <v>40</v>
          </cell>
        </row>
        <row r="5637">
          <cell r="E5637" t="str">
            <v>Chinook salmon</v>
          </cell>
          <cell r="G5637">
            <v>50</v>
          </cell>
          <cell r="H5637" t="str">
            <v>AD</v>
          </cell>
          <cell r="AA5637">
            <v>40</v>
          </cell>
        </row>
        <row r="5638">
          <cell r="E5638" t="str">
            <v>Chinook salmon</v>
          </cell>
          <cell r="G5638">
            <v>63</v>
          </cell>
          <cell r="AA5638">
            <v>40</v>
          </cell>
        </row>
        <row r="5639">
          <cell r="E5639" t="str">
            <v>Chinook salmon</v>
          </cell>
          <cell r="G5639">
            <v>62</v>
          </cell>
          <cell r="AA5639">
            <v>40</v>
          </cell>
        </row>
        <row r="5640">
          <cell r="E5640" t="str">
            <v>Chinook salmon</v>
          </cell>
          <cell r="G5640">
            <v>71</v>
          </cell>
          <cell r="H5640" t="str">
            <v>AD</v>
          </cell>
          <cell r="AA5640">
            <v>40</v>
          </cell>
        </row>
        <row r="5641">
          <cell r="E5641" t="str">
            <v>Chinook salmon</v>
          </cell>
          <cell r="G5641">
            <v>47</v>
          </cell>
          <cell r="AA5641">
            <v>40</v>
          </cell>
        </row>
        <row r="5642">
          <cell r="E5642" t="str">
            <v>Chinook salmon</v>
          </cell>
          <cell r="G5642">
            <v>64</v>
          </cell>
          <cell r="AA5642">
            <v>40</v>
          </cell>
        </row>
        <row r="5643">
          <cell r="E5643" t="str">
            <v>Chinook salmon</v>
          </cell>
          <cell r="G5643">
            <v>74</v>
          </cell>
          <cell r="AA5643">
            <v>40</v>
          </cell>
        </row>
        <row r="5644">
          <cell r="E5644" t="str">
            <v>Chinook salmon</v>
          </cell>
          <cell r="G5644">
            <v>65</v>
          </cell>
          <cell r="H5644" t="str">
            <v>AD</v>
          </cell>
          <cell r="AA5644">
            <v>40</v>
          </cell>
        </row>
        <row r="5645">
          <cell r="E5645" t="str">
            <v>Chinook salmon</v>
          </cell>
          <cell r="G5645">
            <v>71</v>
          </cell>
          <cell r="AA5645">
            <v>40</v>
          </cell>
        </row>
        <row r="5646">
          <cell r="E5646" t="str">
            <v>Chinook salmon</v>
          </cell>
          <cell r="G5646">
            <v>66</v>
          </cell>
          <cell r="AA5646">
            <v>40</v>
          </cell>
        </row>
        <row r="5647">
          <cell r="E5647" t="str">
            <v>Chinook salmon</v>
          </cell>
          <cell r="G5647">
            <v>72</v>
          </cell>
          <cell r="AA5647">
            <v>40</v>
          </cell>
        </row>
        <row r="5648">
          <cell r="E5648" t="str">
            <v>Chinook salmon</v>
          </cell>
          <cell r="G5648">
            <v>70</v>
          </cell>
          <cell r="AA5648">
            <v>40</v>
          </cell>
        </row>
        <row r="5649">
          <cell r="E5649" t="str">
            <v>Chinook salmon</v>
          </cell>
          <cell r="G5649">
            <v>60</v>
          </cell>
          <cell r="AA5649">
            <v>40</v>
          </cell>
        </row>
        <row r="5650">
          <cell r="E5650" t="str">
            <v>Chinook salmon</v>
          </cell>
          <cell r="G5650">
            <v>70</v>
          </cell>
          <cell r="AA5650">
            <v>40</v>
          </cell>
        </row>
        <row r="5651">
          <cell r="E5651" t="str">
            <v>Chinook salmon</v>
          </cell>
          <cell r="G5651">
            <v>63</v>
          </cell>
          <cell r="H5651" t="str">
            <v>AD</v>
          </cell>
          <cell r="AA5651">
            <v>40</v>
          </cell>
        </row>
        <row r="5652">
          <cell r="E5652" t="str">
            <v>Chinook salmon</v>
          </cell>
          <cell r="G5652">
            <v>75</v>
          </cell>
          <cell r="AA5652">
            <v>40</v>
          </cell>
        </row>
        <row r="5653">
          <cell r="E5653" t="str">
            <v>Chinook salmon</v>
          </cell>
          <cell r="G5653">
            <v>68</v>
          </cell>
          <cell r="AA5653">
            <v>40</v>
          </cell>
        </row>
        <row r="5654">
          <cell r="E5654" t="str">
            <v>Chinook salmon</v>
          </cell>
          <cell r="G5654">
            <v>71</v>
          </cell>
          <cell r="AA5654">
            <v>40</v>
          </cell>
        </row>
        <row r="5655">
          <cell r="E5655" t="str">
            <v>Chinook salmon</v>
          </cell>
          <cell r="G5655">
            <v>63</v>
          </cell>
          <cell r="AA5655">
            <v>40</v>
          </cell>
        </row>
        <row r="5656">
          <cell r="E5656" t="str">
            <v>Chinook salmon</v>
          </cell>
          <cell r="G5656">
            <v>57</v>
          </cell>
          <cell r="AA5656">
            <v>40</v>
          </cell>
        </row>
        <row r="5657">
          <cell r="E5657" t="str">
            <v>Chinook salmon</v>
          </cell>
          <cell r="G5657">
            <v>65</v>
          </cell>
          <cell r="AA5657">
            <v>40</v>
          </cell>
        </row>
        <row r="5658">
          <cell r="E5658" t="str">
            <v>Chinook salmon</v>
          </cell>
          <cell r="G5658">
            <v>65</v>
          </cell>
          <cell r="AA5658">
            <v>40</v>
          </cell>
        </row>
        <row r="5659">
          <cell r="E5659" t="str">
            <v>Chinook salmon</v>
          </cell>
          <cell r="G5659">
            <v>58</v>
          </cell>
          <cell r="AA5659">
            <v>40</v>
          </cell>
        </row>
        <row r="5660">
          <cell r="E5660" t="str">
            <v>Chinook salmon</v>
          </cell>
          <cell r="G5660">
            <v>67</v>
          </cell>
          <cell r="AA5660">
            <v>40</v>
          </cell>
        </row>
        <row r="5661">
          <cell r="E5661" t="str">
            <v>Chinook salmon</v>
          </cell>
          <cell r="G5661">
            <v>61</v>
          </cell>
          <cell r="AA5661">
            <v>40</v>
          </cell>
        </row>
        <row r="5662">
          <cell r="E5662" t="str">
            <v>Chinook salmon</v>
          </cell>
          <cell r="G5662">
            <v>53</v>
          </cell>
          <cell r="H5662" t="str">
            <v>AD</v>
          </cell>
          <cell r="AA5662">
            <v>40</v>
          </cell>
        </row>
        <row r="5663">
          <cell r="E5663" t="str">
            <v>Chinook salmon</v>
          </cell>
          <cell r="G5663">
            <v>56</v>
          </cell>
          <cell r="AA5663">
            <v>40</v>
          </cell>
        </row>
        <row r="5664">
          <cell r="E5664" t="str">
            <v>Chinook salmon</v>
          </cell>
          <cell r="G5664">
            <v>68</v>
          </cell>
          <cell r="AA5664">
            <v>40</v>
          </cell>
        </row>
        <row r="5665">
          <cell r="E5665" t="str">
            <v>Chinook salmon</v>
          </cell>
          <cell r="G5665">
            <v>69</v>
          </cell>
          <cell r="AA5665">
            <v>40</v>
          </cell>
        </row>
        <row r="5666">
          <cell r="E5666" t="str">
            <v>Chinook salmon</v>
          </cell>
          <cell r="G5666">
            <v>58</v>
          </cell>
          <cell r="AA5666">
            <v>40</v>
          </cell>
        </row>
        <row r="5667">
          <cell r="E5667" t="str">
            <v>Chinook salmon</v>
          </cell>
          <cell r="G5667">
            <v>62</v>
          </cell>
          <cell r="H5667" t="str">
            <v>AD</v>
          </cell>
          <cell r="AA5667">
            <v>40</v>
          </cell>
        </row>
        <row r="5668">
          <cell r="E5668" t="str">
            <v>Chinook salmon</v>
          </cell>
          <cell r="G5668">
            <v>65</v>
          </cell>
          <cell r="AA5668">
            <v>40</v>
          </cell>
        </row>
        <row r="5669">
          <cell r="E5669" t="str">
            <v>Chinook salmon</v>
          </cell>
          <cell r="G5669">
            <v>60</v>
          </cell>
          <cell r="H5669" t="str">
            <v>AD</v>
          </cell>
          <cell r="AA5669">
            <v>40</v>
          </cell>
        </row>
        <row r="5670">
          <cell r="E5670" t="str">
            <v>Chinook salmon</v>
          </cell>
          <cell r="G5670">
            <v>61</v>
          </cell>
          <cell r="AA5670">
            <v>40</v>
          </cell>
        </row>
        <row r="5671">
          <cell r="E5671" t="str">
            <v>Chinook salmon</v>
          </cell>
          <cell r="G5671">
            <v>76</v>
          </cell>
          <cell r="H5671" t="str">
            <v>AD</v>
          </cell>
          <cell r="AA5671">
            <v>40</v>
          </cell>
        </row>
        <row r="5672">
          <cell r="E5672" t="str">
            <v>Chinook salmon</v>
          </cell>
          <cell r="G5672">
            <v>60</v>
          </cell>
          <cell r="H5672" t="str">
            <v>AD</v>
          </cell>
          <cell r="AA5672">
            <v>40</v>
          </cell>
        </row>
        <row r="5673">
          <cell r="E5673" t="str">
            <v>Chinook salmon</v>
          </cell>
          <cell r="G5673">
            <v>67</v>
          </cell>
          <cell r="AA5673">
            <v>40</v>
          </cell>
        </row>
        <row r="5674">
          <cell r="E5674" t="str">
            <v>Chinook salmon</v>
          </cell>
          <cell r="G5674">
            <v>52</v>
          </cell>
          <cell r="AA5674">
            <v>40</v>
          </cell>
        </row>
        <row r="5675">
          <cell r="E5675" t="str">
            <v>Chinook salmon</v>
          </cell>
          <cell r="G5675">
            <v>63</v>
          </cell>
          <cell r="AA5675">
            <v>40</v>
          </cell>
        </row>
        <row r="5676">
          <cell r="E5676" t="str">
            <v>Chinook salmon</v>
          </cell>
          <cell r="G5676">
            <v>48</v>
          </cell>
          <cell r="AA5676">
            <v>40</v>
          </cell>
        </row>
        <row r="5677">
          <cell r="E5677" t="str">
            <v>Chinook salmon</v>
          </cell>
          <cell r="G5677">
            <v>70</v>
          </cell>
          <cell r="AA5677">
            <v>40</v>
          </cell>
        </row>
        <row r="5678">
          <cell r="E5678" t="str">
            <v>Chinook salmon</v>
          </cell>
          <cell r="G5678">
            <v>46</v>
          </cell>
          <cell r="AA5678">
            <v>40</v>
          </cell>
        </row>
        <row r="5679">
          <cell r="E5679" t="str">
            <v>Chinook salmon</v>
          </cell>
          <cell r="G5679">
            <v>62</v>
          </cell>
          <cell r="AA5679">
            <v>40</v>
          </cell>
        </row>
        <row r="5680">
          <cell r="E5680" t="str">
            <v>Chinook salmon</v>
          </cell>
          <cell r="G5680">
            <v>60</v>
          </cell>
          <cell r="AA5680">
            <v>40</v>
          </cell>
        </row>
        <row r="5681">
          <cell r="E5681" t="str">
            <v>Chinook salmon</v>
          </cell>
          <cell r="G5681">
            <v>75</v>
          </cell>
          <cell r="AA5681">
            <v>40</v>
          </cell>
        </row>
        <row r="5682">
          <cell r="E5682" t="str">
            <v>Chinook salmon</v>
          </cell>
          <cell r="G5682">
            <v>63</v>
          </cell>
          <cell r="AA5682">
            <v>40</v>
          </cell>
        </row>
        <row r="5683">
          <cell r="E5683" t="str">
            <v>Chinook salmon</v>
          </cell>
          <cell r="G5683">
            <v>76</v>
          </cell>
          <cell r="AA5683">
            <v>40</v>
          </cell>
        </row>
        <row r="5684">
          <cell r="E5684" t="str">
            <v>Chinook salmon</v>
          </cell>
          <cell r="G5684">
            <v>77</v>
          </cell>
          <cell r="AA5684">
            <v>40</v>
          </cell>
        </row>
        <row r="5685">
          <cell r="E5685" t="str">
            <v>Chinook salmon</v>
          </cell>
          <cell r="G5685">
            <v>63</v>
          </cell>
          <cell r="AA5685">
            <v>40</v>
          </cell>
        </row>
        <row r="5686">
          <cell r="E5686" t="str">
            <v>Chinook salmon</v>
          </cell>
          <cell r="G5686">
            <v>61</v>
          </cell>
          <cell r="AA5686">
            <v>40</v>
          </cell>
        </row>
        <row r="5687">
          <cell r="E5687" t="str">
            <v>Chinook salmon</v>
          </cell>
          <cell r="G5687">
            <v>68</v>
          </cell>
          <cell r="AA5687">
            <v>40</v>
          </cell>
        </row>
        <row r="5688">
          <cell r="E5688" t="str">
            <v>Chinook salmon</v>
          </cell>
          <cell r="G5688">
            <v>66</v>
          </cell>
          <cell r="AA5688">
            <v>40</v>
          </cell>
        </row>
        <row r="5689">
          <cell r="E5689" t="str">
            <v>Chinook salmon</v>
          </cell>
          <cell r="G5689">
            <v>70</v>
          </cell>
          <cell r="AA5689">
            <v>40</v>
          </cell>
        </row>
        <row r="5690">
          <cell r="E5690" t="str">
            <v>Chinook salmon</v>
          </cell>
          <cell r="G5690">
            <v>59</v>
          </cell>
          <cell r="AA5690">
            <v>40</v>
          </cell>
        </row>
        <row r="5691">
          <cell r="E5691" t="str">
            <v>Chinook salmon</v>
          </cell>
          <cell r="G5691">
            <v>60</v>
          </cell>
          <cell r="AA5691">
            <v>40</v>
          </cell>
        </row>
        <row r="5692">
          <cell r="E5692" t="str">
            <v>Chinook salmon</v>
          </cell>
          <cell r="G5692">
            <v>50</v>
          </cell>
          <cell r="H5692" t="str">
            <v>AD</v>
          </cell>
          <cell r="AA5692">
            <v>40</v>
          </cell>
        </row>
        <row r="5693">
          <cell r="E5693" t="str">
            <v>Chinook salmon</v>
          </cell>
          <cell r="G5693">
            <v>65</v>
          </cell>
          <cell r="H5693" t="str">
            <v>AD</v>
          </cell>
          <cell r="AA5693">
            <v>40</v>
          </cell>
        </row>
        <row r="5694">
          <cell r="E5694" t="str">
            <v>Chinook salmon</v>
          </cell>
          <cell r="G5694">
            <v>72</v>
          </cell>
          <cell r="H5694" t="str">
            <v>AD</v>
          </cell>
          <cell r="AA5694">
            <v>40</v>
          </cell>
        </row>
        <row r="5695">
          <cell r="E5695" t="str">
            <v>Chinook salmon</v>
          </cell>
          <cell r="G5695">
            <v>57</v>
          </cell>
          <cell r="H5695" t="str">
            <v>AD</v>
          </cell>
          <cell r="AA5695">
            <v>40</v>
          </cell>
        </row>
        <row r="5696">
          <cell r="E5696" t="str">
            <v>Chinook salmon</v>
          </cell>
          <cell r="G5696">
            <v>61</v>
          </cell>
          <cell r="H5696" t="str">
            <v>AD</v>
          </cell>
          <cell r="AA5696">
            <v>40</v>
          </cell>
        </row>
        <row r="5697">
          <cell r="E5697" t="str">
            <v>Chinook salmon</v>
          </cell>
          <cell r="G5697">
            <v>59</v>
          </cell>
          <cell r="H5697" t="str">
            <v>AD</v>
          </cell>
          <cell r="AA5697">
            <v>40</v>
          </cell>
        </row>
        <row r="5698">
          <cell r="E5698" t="str">
            <v>Chinook salmon</v>
          </cell>
          <cell r="G5698">
            <v>62</v>
          </cell>
          <cell r="H5698" t="str">
            <v>AD</v>
          </cell>
          <cell r="AA5698">
            <v>40</v>
          </cell>
        </row>
        <row r="5699">
          <cell r="E5699" t="str">
            <v>Chinook salmon</v>
          </cell>
          <cell r="G5699">
            <v>74</v>
          </cell>
          <cell r="AA5699">
            <v>40</v>
          </cell>
        </row>
        <row r="5700">
          <cell r="E5700" t="str">
            <v>Chinook salmon</v>
          </cell>
          <cell r="G5700">
            <v>59</v>
          </cell>
          <cell r="AA5700">
            <v>40</v>
          </cell>
        </row>
        <row r="5701">
          <cell r="E5701" t="str">
            <v>Chinook salmon</v>
          </cell>
          <cell r="G5701">
            <v>67</v>
          </cell>
          <cell r="AA5701">
            <v>40</v>
          </cell>
        </row>
        <row r="5702">
          <cell r="E5702" t="str">
            <v>Chinook salmon</v>
          </cell>
          <cell r="G5702">
            <v>53</v>
          </cell>
          <cell r="AA5702">
            <v>40</v>
          </cell>
        </row>
        <row r="5703">
          <cell r="E5703" t="str">
            <v>Chinook salmon</v>
          </cell>
          <cell r="G5703">
            <v>68</v>
          </cell>
          <cell r="AA5703">
            <v>40</v>
          </cell>
        </row>
        <row r="5704">
          <cell r="E5704" t="str">
            <v>Chinook salmon</v>
          </cell>
          <cell r="G5704">
            <v>68</v>
          </cell>
          <cell r="AA5704">
            <v>40</v>
          </cell>
        </row>
        <row r="5705">
          <cell r="E5705" t="str">
            <v>Chinook salmon</v>
          </cell>
          <cell r="G5705">
            <v>80</v>
          </cell>
          <cell r="AA5705">
            <v>40</v>
          </cell>
        </row>
        <row r="5706">
          <cell r="E5706" t="str">
            <v>Chinook salmon</v>
          </cell>
          <cell r="G5706">
            <v>61</v>
          </cell>
          <cell r="AA5706">
            <v>40</v>
          </cell>
        </row>
        <row r="5707">
          <cell r="E5707" t="str">
            <v>Chinook salmon</v>
          </cell>
          <cell r="G5707">
            <v>58</v>
          </cell>
          <cell r="AA5707">
            <v>40</v>
          </cell>
        </row>
        <row r="5708">
          <cell r="E5708" t="str">
            <v>Chinook salmon</v>
          </cell>
          <cell r="G5708">
            <v>62</v>
          </cell>
          <cell r="AA5708">
            <v>40</v>
          </cell>
        </row>
        <row r="5709">
          <cell r="E5709" t="str">
            <v>Chinook salmon</v>
          </cell>
          <cell r="G5709">
            <v>65</v>
          </cell>
          <cell r="AA5709">
            <v>40</v>
          </cell>
        </row>
        <row r="5710">
          <cell r="E5710" t="str">
            <v>Chinook salmon</v>
          </cell>
          <cell r="G5710">
            <v>60</v>
          </cell>
          <cell r="AA5710">
            <v>40</v>
          </cell>
        </row>
        <row r="5711">
          <cell r="E5711" t="str">
            <v>Chinook salmon</v>
          </cell>
          <cell r="G5711">
            <v>63</v>
          </cell>
          <cell r="AA5711">
            <v>40</v>
          </cell>
        </row>
        <row r="5712">
          <cell r="E5712" t="str">
            <v>Chinook salmon</v>
          </cell>
          <cell r="G5712">
            <v>65</v>
          </cell>
          <cell r="AA5712">
            <v>40</v>
          </cell>
        </row>
        <row r="5713">
          <cell r="E5713" t="str">
            <v>Chinook salmon</v>
          </cell>
          <cell r="G5713">
            <v>58</v>
          </cell>
          <cell r="AA5713">
            <v>40</v>
          </cell>
        </row>
        <row r="5714">
          <cell r="E5714" t="str">
            <v>Chinook salmon</v>
          </cell>
          <cell r="G5714">
            <v>64</v>
          </cell>
          <cell r="AA5714">
            <v>40</v>
          </cell>
        </row>
        <row r="5715">
          <cell r="E5715" t="str">
            <v>Chinook salmon</v>
          </cell>
          <cell r="G5715">
            <v>60</v>
          </cell>
          <cell r="AA5715">
            <v>40</v>
          </cell>
        </row>
        <row r="5716">
          <cell r="E5716" t="str">
            <v>Chinook salmon</v>
          </cell>
          <cell r="G5716">
            <v>65</v>
          </cell>
          <cell r="AA5716">
            <v>40</v>
          </cell>
        </row>
        <row r="5717">
          <cell r="E5717" t="str">
            <v>Chinook salmon</v>
          </cell>
          <cell r="G5717">
            <v>65</v>
          </cell>
          <cell r="AA5717">
            <v>40</v>
          </cell>
        </row>
        <row r="5718">
          <cell r="E5718" t="str">
            <v>Chinook salmon</v>
          </cell>
          <cell r="G5718">
            <v>62</v>
          </cell>
          <cell r="AA5718">
            <v>40</v>
          </cell>
        </row>
        <row r="5719">
          <cell r="E5719" t="str">
            <v>Chinook salmon</v>
          </cell>
          <cell r="G5719">
            <v>62</v>
          </cell>
          <cell r="AA5719">
            <v>40</v>
          </cell>
        </row>
        <row r="5720">
          <cell r="E5720" t="str">
            <v>Chinook salmon</v>
          </cell>
          <cell r="G5720">
            <v>55</v>
          </cell>
          <cell r="AA5720">
            <v>40</v>
          </cell>
        </row>
        <row r="5721">
          <cell r="E5721" t="str">
            <v>Chinook salmon</v>
          </cell>
          <cell r="G5721">
            <v>61</v>
          </cell>
          <cell r="H5721" t="str">
            <v>AD</v>
          </cell>
          <cell r="AA5721">
            <v>40</v>
          </cell>
        </row>
        <row r="5722">
          <cell r="E5722" t="str">
            <v>Chinook salmon</v>
          </cell>
          <cell r="G5722">
            <v>62</v>
          </cell>
          <cell r="H5722" t="str">
            <v>AD</v>
          </cell>
          <cell r="AA5722">
            <v>40</v>
          </cell>
        </row>
        <row r="5723">
          <cell r="E5723" t="str">
            <v>Chinook salmon</v>
          </cell>
          <cell r="G5723">
            <v>74</v>
          </cell>
          <cell r="H5723" t="str">
            <v>AD</v>
          </cell>
          <cell r="AA5723">
            <v>40</v>
          </cell>
        </row>
        <row r="5724">
          <cell r="E5724" t="str">
            <v>Chinook salmon</v>
          </cell>
          <cell r="G5724">
            <v>65</v>
          </cell>
          <cell r="H5724" t="str">
            <v>AD</v>
          </cell>
          <cell r="AA5724">
            <v>40</v>
          </cell>
        </row>
        <row r="5725">
          <cell r="E5725" t="str">
            <v>Chinook salmon</v>
          </cell>
          <cell r="G5725">
            <v>61</v>
          </cell>
          <cell r="H5725" t="str">
            <v>AD</v>
          </cell>
          <cell r="AA5725">
            <v>40</v>
          </cell>
        </row>
        <row r="5726">
          <cell r="E5726" t="str">
            <v>Chinook salmon</v>
          </cell>
          <cell r="G5726">
            <v>61</v>
          </cell>
          <cell r="AA5726">
            <v>40</v>
          </cell>
        </row>
        <row r="5727">
          <cell r="E5727" t="str">
            <v>Chinook salmon</v>
          </cell>
          <cell r="G5727">
            <v>69</v>
          </cell>
          <cell r="AA5727">
            <v>40</v>
          </cell>
        </row>
        <row r="5728">
          <cell r="E5728" t="str">
            <v>Chinook salmon</v>
          </cell>
          <cell r="G5728">
            <v>60</v>
          </cell>
          <cell r="AA5728">
            <v>40</v>
          </cell>
        </row>
        <row r="5729">
          <cell r="E5729" t="str">
            <v>Chinook salmon</v>
          </cell>
          <cell r="G5729">
            <v>58</v>
          </cell>
          <cell r="AA5729">
            <v>40</v>
          </cell>
        </row>
        <row r="5730">
          <cell r="E5730" t="str">
            <v>Chinook salmon</v>
          </cell>
          <cell r="G5730">
            <v>60</v>
          </cell>
          <cell r="AA5730">
            <v>40</v>
          </cell>
        </row>
        <row r="5731">
          <cell r="E5731" t="str">
            <v>Chinook salmon</v>
          </cell>
          <cell r="G5731">
            <v>57</v>
          </cell>
          <cell r="AA5731">
            <v>40</v>
          </cell>
        </row>
        <row r="5732">
          <cell r="E5732" t="str">
            <v>Chinook salmon</v>
          </cell>
          <cell r="G5732">
            <v>59</v>
          </cell>
          <cell r="AA5732">
            <v>40</v>
          </cell>
        </row>
        <row r="5733">
          <cell r="E5733" t="str">
            <v>Chinook salmon</v>
          </cell>
          <cell r="G5733">
            <v>76</v>
          </cell>
          <cell r="AA5733">
            <v>40</v>
          </cell>
        </row>
        <row r="5734">
          <cell r="E5734" t="str">
            <v>Chinook salmon</v>
          </cell>
          <cell r="G5734">
            <v>62</v>
          </cell>
          <cell r="AA5734">
            <v>40</v>
          </cell>
        </row>
        <row r="5735">
          <cell r="E5735" t="str">
            <v>Chinook salmon</v>
          </cell>
          <cell r="G5735">
            <v>71</v>
          </cell>
          <cell r="AA5735">
            <v>40</v>
          </cell>
        </row>
        <row r="5736">
          <cell r="E5736" t="str">
            <v>Chinook salmon</v>
          </cell>
          <cell r="G5736">
            <v>68</v>
          </cell>
          <cell r="AA5736">
            <v>40</v>
          </cell>
        </row>
        <row r="5737">
          <cell r="E5737" t="str">
            <v>Chinook salmon</v>
          </cell>
          <cell r="G5737">
            <v>67</v>
          </cell>
          <cell r="AA5737">
            <v>40</v>
          </cell>
        </row>
        <row r="5738">
          <cell r="E5738" t="str">
            <v>Chinook salmon</v>
          </cell>
          <cell r="G5738">
            <v>72</v>
          </cell>
          <cell r="AA5738">
            <v>40</v>
          </cell>
        </row>
        <row r="5739">
          <cell r="E5739" t="str">
            <v>Chinook salmon</v>
          </cell>
          <cell r="G5739">
            <v>52</v>
          </cell>
          <cell r="AA5739">
            <v>40</v>
          </cell>
        </row>
        <row r="5740">
          <cell r="E5740" t="str">
            <v>Chinook salmon</v>
          </cell>
          <cell r="G5740">
            <v>65</v>
          </cell>
          <cell r="AA5740">
            <v>40</v>
          </cell>
        </row>
        <row r="5741">
          <cell r="E5741" t="str">
            <v>Chinook salmon</v>
          </cell>
          <cell r="G5741">
            <v>58</v>
          </cell>
          <cell r="AA5741">
            <v>40</v>
          </cell>
        </row>
        <row r="5742">
          <cell r="E5742" t="str">
            <v>Chinook salmon</v>
          </cell>
          <cell r="G5742">
            <v>78</v>
          </cell>
          <cell r="AA5742">
            <v>40</v>
          </cell>
        </row>
        <row r="5743">
          <cell r="E5743" t="str">
            <v>Chinook salmon</v>
          </cell>
          <cell r="G5743">
            <v>71</v>
          </cell>
          <cell r="AA5743">
            <v>40</v>
          </cell>
        </row>
        <row r="5744">
          <cell r="E5744" t="str">
            <v>Chinook salmon</v>
          </cell>
          <cell r="G5744">
            <v>61</v>
          </cell>
          <cell r="AA5744">
            <v>40</v>
          </cell>
        </row>
        <row r="5745">
          <cell r="E5745" t="str">
            <v>Chinook salmon</v>
          </cell>
          <cell r="G5745">
            <v>64</v>
          </cell>
          <cell r="AA5745">
            <v>40</v>
          </cell>
        </row>
        <row r="5746">
          <cell r="E5746" t="str">
            <v>Chinook salmon</v>
          </cell>
          <cell r="G5746">
            <v>72</v>
          </cell>
          <cell r="AA5746">
            <v>40</v>
          </cell>
        </row>
        <row r="5747">
          <cell r="E5747" t="str">
            <v>Chinook salmon</v>
          </cell>
          <cell r="G5747">
            <v>60</v>
          </cell>
          <cell r="AA5747">
            <v>40</v>
          </cell>
        </row>
        <row r="5748">
          <cell r="E5748" t="str">
            <v>Chinook salmon</v>
          </cell>
          <cell r="G5748">
            <v>62</v>
          </cell>
          <cell r="AA5748">
            <v>40</v>
          </cell>
        </row>
        <row r="5749">
          <cell r="E5749" t="str">
            <v>Chinook salmon</v>
          </cell>
          <cell r="G5749">
            <v>65</v>
          </cell>
          <cell r="H5749" t="str">
            <v>AD</v>
          </cell>
          <cell r="AA5749">
            <v>40</v>
          </cell>
        </row>
        <row r="5750">
          <cell r="E5750" t="str">
            <v>Chinook salmon</v>
          </cell>
          <cell r="G5750">
            <v>52</v>
          </cell>
          <cell r="AA5750">
            <v>40</v>
          </cell>
        </row>
        <row r="5751">
          <cell r="E5751" t="str">
            <v>Chinook salmon</v>
          </cell>
          <cell r="G5751">
            <v>61</v>
          </cell>
          <cell r="AA5751">
            <v>40</v>
          </cell>
        </row>
        <row r="5752">
          <cell r="E5752" t="str">
            <v>Chinook salmon</v>
          </cell>
          <cell r="G5752">
            <v>63</v>
          </cell>
          <cell r="H5752" t="str">
            <v>AD</v>
          </cell>
          <cell r="AA5752">
            <v>40</v>
          </cell>
        </row>
        <row r="5753">
          <cell r="E5753" t="str">
            <v>Chinook salmon</v>
          </cell>
          <cell r="G5753">
            <v>78</v>
          </cell>
          <cell r="H5753" t="str">
            <v>AD</v>
          </cell>
          <cell r="AA5753">
            <v>40</v>
          </cell>
        </row>
        <row r="5754">
          <cell r="E5754" t="str">
            <v>Chinook salmon</v>
          </cell>
          <cell r="G5754">
            <v>74</v>
          </cell>
          <cell r="AA5754">
            <v>40</v>
          </cell>
        </row>
        <row r="5755">
          <cell r="E5755" t="str">
            <v>Chinook salmon</v>
          </cell>
          <cell r="G5755">
            <v>49</v>
          </cell>
          <cell r="AA5755">
            <v>40</v>
          </cell>
        </row>
        <row r="5756">
          <cell r="E5756" t="str">
            <v>Chinook salmon</v>
          </cell>
          <cell r="G5756">
            <v>52</v>
          </cell>
          <cell r="AA5756">
            <v>40</v>
          </cell>
        </row>
        <row r="5757">
          <cell r="E5757" t="str">
            <v>Chinook salmon</v>
          </cell>
          <cell r="G5757">
            <v>71</v>
          </cell>
          <cell r="AA5757">
            <v>40</v>
          </cell>
        </row>
        <row r="5758">
          <cell r="E5758" t="str">
            <v>Chinook salmon</v>
          </cell>
          <cell r="G5758">
            <v>71</v>
          </cell>
          <cell r="AA5758">
            <v>40</v>
          </cell>
        </row>
        <row r="5759">
          <cell r="E5759" t="str">
            <v>Chinook salmon</v>
          </cell>
          <cell r="G5759">
            <v>61</v>
          </cell>
          <cell r="AA5759">
            <v>40</v>
          </cell>
        </row>
        <row r="5760">
          <cell r="E5760" t="str">
            <v>Chinook salmon</v>
          </cell>
          <cell r="G5760">
            <v>77</v>
          </cell>
          <cell r="AA5760">
            <v>40</v>
          </cell>
        </row>
        <row r="5761">
          <cell r="E5761" t="str">
            <v>Chinook salmon</v>
          </cell>
          <cell r="G5761">
            <v>73</v>
          </cell>
          <cell r="AA5761">
            <v>40</v>
          </cell>
        </row>
        <row r="5762">
          <cell r="E5762" t="str">
            <v>Chinook salmon</v>
          </cell>
          <cell r="G5762">
            <v>66</v>
          </cell>
          <cell r="AA5762">
            <v>40</v>
          </cell>
        </row>
        <row r="5763">
          <cell r="E5763" t="str">
            <v>Chinook salmon</v>
          </cell>
          <cell r="G5763">
            <v>68</v>
          </cell>
          <cell r="AA5763">
            <v>40</v>
          </cell>
        </row>
        <row r="5764">
          <cell r="E5764" t="str">
            <v>Chinook salmon</v>
          </cell>
          <cell r="G5764">
            <v>51</v>
          </cell>
          <cell r="AA5764">
            <v>40</v>
          </cell>
        </row>
        <row r="5765">
          <cell r="E5765" t="str">
            <v>Chinook salmon</v>
          </cell>
          <cell r="G5765">
            <v>41</v>
          </cell>
          <cell r="AA5765">
            <v>40</v>
          </cell>
        </row>
        <row r="5766">
          <cell r="E5766" t="str">
            <v>Chinook salmon</v>
          </cell>
          <cell r="G5766">
            <v>64</v>
          </cell>
          <cell r="AA5766">
            <v>40</v>
          </cell>
        </row>
        <row r="5767">
          <cell r="E5767" t="str">
            <v>Chinook salmon</v>
          </cell>
          <cell r="G5767">
            <v>64</v>
          </cell>
          <cell r="AA5767">
            <v>40</v>
          </cell>
        </row>
        <row r="5768">
          <cell r="E5768" t="str">
            <v>Chinook salmon</v>
          </cell>
          <cell r="G5768">
            <v>61</v>
          </cell>
          <cell r="AA5768">
            <v>40</v>
          </cell>
        </row>
        <row r="5769">
          <cell r="E5769" t="str">
            <v>Chinook salmon</v>
          </cell>
          <cell r="G5769">
            <v>45</v>
          </cell>
          <cell r="AA5769">
            <v>40</v>
          </cell>
        </row>
        <row r="5770">
          <cell r="E5770" t="str">
            <v>Chinook salmon</v>
          </cell>
          <cell r="G5770">
            <v>60</v>
          </cell>
          <cell r="AA5770">
            <v>40</v>
          </cell>
        </row>
        <row r="5771">
          <cell r="E5771" t="str">
            <v>Chinook salmon</v>
          </cell>
          <cell r="G5771">
            <v>56</v>
          </cell>
          <cell r="AA5771">
            <v>40</v>
          </cell>
        </row>
        <row r="5772">
          <cell r="E5772" t="str">
            <v>Chinook salmon</v>
          </cell>
          <cell r="G5772">
            <v>73</v>
          </cell>
          <cell r="AA5772">
            <v>40</v>
          </cell>
        </row>
        <row r="5773">
          <cell r="E5773" t="str">
            <v>Chinook salmon</v>
          </cell>
          <cell r="G5773">
            <v>63</v>
          </cell>
          <cell r="AA5773">
            <v>40</v>
          </cell>
        </row>
        <row r="5774">
          <cell r="E5774" t="str">
            <v>Chinook salmon</v>
          </cell>
          <cell r="G5774">
            <v>65</v>
          </cell>
          <cell r="AA5774">
            <v>40</v>
          </cell>
        </row>
        <row r="5775">
          <cell r="E5775" t="str">
            <v>Chinook salmon</v>
          </cell>
          <cell r="G5775">
            <v>54</v>
          </cell>
          <cell r="H5775" t="str">
            <v>AD</v>
          </cell>
          <cell r="AA5775">
            <v>40</v>
          </cell>
        </row>
        <row r="5776">
          <cell r="E5776" t="str">
            <v>Chinook salmon</v>
          </cell>
          <cell r="G5776">
            <v>63</v>
          </cell>
          <cell r="AA5776">
            <v>40</v>
          </cell>
        </row>
        <row r="5777">
          <cell r="E5777" t="str">
            <v>Chinook salmon</v>
          </cell>
          <cell r="G5777">
            <v>60</v>
          </cell>
          <cell r="AA5777">
            <v>40</v>
          </cell>
        </row>
        <row r="5778">
          <cell r="E5778" t="str">
            <v>Chinook salmon</v>
          </cell>
          <cell r="G5778">
            <v>65</v>
          </cell>
          <cell r="AA5778">
            <v>40</v>
          </cell>
        </row>
        <row r="5779">
          <cell r="E5779" t="str">
            <v>Chinook salmon</v>
          </cell>
          <cell r="G5779">
            <v>47</v>
          </cell>
          <cell r="AA5779">
            <v>40</v>
          </cell>
        </row>
        <row r="5780">
          <cell r="E5780" t="str">
            <v>Chinook salmon</v>
          </cell>
          <cell r="G5780">
            <v>65</v>
          </cell>
          <cell r="AA5780">
            <v>40</v>
          </cell>
        </row>
        <row r="5781">
          <cell r="E5781" t="str">
            <v>Chinook salmon</v>
          </cell>
          <cell r="G5781">
            <v>66</v>
          </cell>
          <cell r="AA5781">
            <v>40</v>
          </cell>
        </row>
        <row r="5782">
          <cell r="E5782" t="str">
            <v>Chinook salmon</v>
          </cell>
          <cell r="G5782">
            <v>61</v>
          </cell>
          <cell r="AA5782">
            <v>40</v>
          </cell>
        </row>
        <row r="5783">
          <cell r="E5783" t="str">
            <v>Chinook salmon</v>
          </cell>
          <cell r="G5783">
            <v>49</v>
          </cell>
          <cell r="AA5783">
            <v>40</v>
          </cell>
        </row>
        <row r="5784">
          <cell r="E5784" t="str">
            <v>Chinook salmon</v>
          </cell>
          <cell r="G5784">
            <v>61</v>
          </cell>
          <cell r="AA5784">
            <v>40</v>
          </cell>
        </row>
        <row r="5785">
          <cell r="E5785" t="str">
            <v>Chinook salmon</v>
          </cell>
          <cell r="G5785">
            <v>71</v>
          </cell>
          <cell r="AA5785">
            <v>40</v>
          </cell>
        </row>
        <row r="5786">
          <cell r="E5786" t="str">
            <v>Chinook salmon</v>
          </cell>
          <cell r="G5786">
            <v>57</v>
          </cell>
          <cell r="H5786" t="str">
            <v>AD</v>
          </cell>
          <cell r="AA5786">
            <v>40</v>
          </cell>
        </row>
        <row r="5787">
          <cell r="E5787" t="str">
            <v>Chinook salmon</v>
          </cell>
          <cell r="G5787">
            <v>64</v>
          </cell>
          <cell r="H5787" t="str">
            <v>AD</v>
          </cell>
          <cell r="AA5787">
            <v>40</v>
          </cell>
        </row>
        <row r="5788">
          <cell r="E5788" t="str">
            <v>Chinook salmon</v>
          </cell>
          <cell r="G5788">
            <v>61</v>
          </cell>
          <cell r="H5788" t="str">
            <v>AD</v>
          </cell>
          <cell r="AA5788">
            <v>40</v>
          </cell>
        </row>
        <row r="5789">
          <cell r="E5789" t="str">
            <v>Chinook salmon</v>
          </cell>
          <cell r="G5789">
            <v>72</v>
          </cell>
          <cell r="H5789" t="str">
            <v>AD</v>
          </cell>
          <cell r="AA5789">
            <v>40</v>
          </cell>
        </row>
        <row r="5790">
          <cell r="E5790" t="str">
            <v>Chinook salmon</v>
          </cell>
          <cell r="G5790">
            <v>63</v>
          </cell>
          <cell r="H5790" t="str">
            <v>AD</v>
          </cell>
          <cell r="AA5790">
            <v>40</v>
          </cell>
        </row>
        <row r="5791">
          <cell r="E5791" t="str">
            <v>Chinook salmon</v>
          </cell>
          <cell r="G5791">
            <v>63</v>
          </cell>
          <cell r="H5791" t="str">
            <v>AD</v>
          </cell>
          <cell r="AA5791">
            <v>40</v>
          </cell>
        </row>
        <row r="5792">
          <cell r="E5792" t="str">
            <v>Chinook salmon</v>
          </cell>
          <cell r="G5792">
            <v>65</v>
          </cell>
          <cell r="H5792" t="str">
            <v>AD</v>
          </cell>
          <cell r="AA5792">
            <v>40</v>
          </cell>
        </row>
        <row r="5793">
          <cell r="E5793" t="str">
            <v>Chinook salmon</v>
          </cell>
          <cell r="G5793">
            <v>59</v>
          </cell>
          <cell r="H5793" t="str">
            <v>AD</v>
          </cell>
          <cell r="AA5793">
            <v>40</v>
          </cell>
        </row>
        <row r="5794">
          <cell r="E5794" t="str">
            <v>Chinook salmon</v>
          </cell>
          <cell r="G5794">
            <v>66</v>
          </cell>
          <cell r="H5794" t="str">
            <v>AD</v>
          </cell>
          <cell r="AA5794">
            <v>40</v>
          </cell>
        </row>
        <row r="5795">
          <cell r="E5795" t="str">
            <v>Chinook salmon</v>
          </cell>
          <cell r="G5795">
            <v>68</v>
          </cell>
          <cell r="H5795" t="str">
            <v>AD</v>
          </cell>
          <cell r="AA5795">
            <v>40</v>
          </cell>
        </row>
        <row r="5796">
          <cell r="E5796" t="str">
            <v>Chinook salmon</v>
          </cell>
          <cell r="G5796">
            <v>69</v>
          </cell>
          <cell r="H5796" t="str">
            <v>AD</v>
          </cell>
          <cell r="AA5796">
            <v>40</v>
          </cell>
        </row>
        <row r="5797">
          <cell r="E5797" t="str">
            <v>Chinook salmon</v>
          </cell>
          <cell r="G5797">
            <v>68</v>
          </cell>
          <cell r="H5797" t="str">
            <v>AD</v>
          </cell>
          <cell r="AA5797">
            <v>40</v>
          </cell>
        </row>
        <row r="5798">
          <cell r="E5798" t="str">
            <v>Chinook salmon</v>
          </cell>
          <cell r="G5798">
            <v>60</v>
          </cell>
          <cell r="AA5798">
            <v>40</v>
          </cell>
        </row>
        <row r="5799">
          <cell r="E5799" t="str">
            <v>Chinook salmon</v>
          </cell>
          <cell r="G5799">
            <v>59</v>
          </cell>
          <cell r="AA5799">
            <v>40</v>
          </cell>
        </row>
        <row r="5800">
          <cell r="E5800" t="str">
            <v>Chinook salmon</v>
          </cell>
          <cell r="G5800">
            <v>72</v>
          </cell>
          <cell r="AA5800">
            <v>40</v>
          </cell>
        </row>
        <row r="5801">
          <cell r="E5801" t="str">
            <v>Chinook salmon</v>
          </cell>
          <cell r="G5801">
            <v>72</v>
          </cell>
          <cell r="AA5801">
            <v>40</v>
          </cell>
        </row>
        <row r="5802">
          <cell r="E5802" t="str">
            <v>Chinook salmon</v>
          </cell>
          <cell r="G5802">
            <v>80</v>
          </cell>
          <cell r="AA5802">
            <v>40</v>
          </cell>
        </row>
        <row r="5803">
          <cell r="E5803" t="str">
            <v>Chinook salmon</v>
          </cell>
          <cell r="G5803">
            <v>62</v>
          </cell>
          <cell r="AA5803">
            <v>40</v>
          </cell>
        </row>
        <row r="5804">
          <cell r="E5804" t="str">
            <v>Chinook salmon</v>
          </cell>
          <cell r="G5804">
            <v>85</v>
          </cell>
          <cell r="AA5804">
            <v>40</v>
          </cell>
        </row>
        <row r="5805">
          <cell r="E5805" t="str">
            <v>Chinook salmon</v>
          </cell>
          <cell r="G5805">
            <v>62</v>
          </cell>
          <cell r="AA5805">
            <v>40</v>
          </cell>
        </row>
        <row r="5806">
          <cell r="E5806" t="str">
            <v>Chinook salmon</v>
          </cell>
          <cell r="G5806">
            <v>64</v>
          </cell>
          <cell r="AA5806">
            <v>40</v>
          </cell>
        </row>
        <row r="5807">
          <cell r="E5807" t="str">
            <v>Chinook salmon</v>
          </cell>
          <cell r="G5807">
            <v>60</v>
          </cell>
          <cell r="AA5807">
            <v>40</v>
          </cell>
        </row>
        <row r="5808">
          <cell r="E5808" t="str">
            <v>Chinook salmon</v>
          </cell>
          <cell r="G5808">
            <v>64</v>
          </cell>
          <cell r="AA5808">
            <v>40</v>
          </cell>
        </row>
        <row r="5809">
          <cell r="E5809" t="str">
            <v>Chinook salmon</v>
          </cell>
          <cell r="G5809">
            <v>61</v>
          </cell>
          <cell r="AA5809">
            <v>40</v>
          </cell>
        </row>
        <row r="5810">
          <cell r="E5810" t="str">
            <v>Chinook salmon</v>
          </cell>
          <cell r="G5810">
            <v>60</v>
          </cell>
          <cell r="AA5810">
            <v>40</v>
          </cell>
        </row>
        <row r="5811">
          <cell r="E5811" t="str">
            <v>Chinook salmon</v>
          </cell>
          <cell r="G5811">
            <v>74</v>
          </cell>
          <cell r="AA5811">
            <v>40</v>
          </cell>
        </row>
        <row r="5812">
          <cell r="E5812" t="str">
            <v>Chinook salmon</v>
          </cell>
          <cell r="G5812">
            <v>64</v>
          </cell>
          <cell r="H5812" t="str">
            <v>AD</v>
          </cell>
          <cell r="AA5812">
            <v>40</v>
          </cell>
        </row>
        <row r="5813">
          <cell r="E5813" t="str">
            <v>Chinook salmon</v>
          </cell>
          <cell r="G5813">
            <v>78</v>
          </cell>
          <cell r="H5813" t="str">
            <v>AD</v>
          </cell>
          <cell r="AA5813">
            <v>40</v>
          </cell>
        </row>
        <row r="5814">
          <cell r="E5814" t="str">
            <v>Chinook salmon</v>
          </cell>
          <cell r="G5814">
            <v>55</v>
          </cell>
          <cell r="AA5814">
            <v>40</v>
          </cell>
        </row>
        <row r="5815">
          <cell r="E5815" t="str">
            <v>Chinook salmon</v>
          </cell>
          <cell r="G5815">
            <v>57</v>
          </cell>
          <cell r="AA5815">
            <v>40</v>
          </cell>
        </row>
        <row r="5816">
          <cell r="E5816" t="str">
            <v>Chinook salmon</v>
          </cell>
          <cell r="G5816">
            <v>72</v>
          </cell>
          <cell r="AA5816">
            <v>40</v>
          </cell>
        </row>
        <row r="5817">
          <cell r="E5817" t="str">
            <v>Chinook salmon</v>
          </cell>
          <cell r="G5817">
            <v>61</v>
          </cell>
          <cell r="AA5817">
            <v>40</v>
          </cell>
        </row>
        <row r="5818">
          <cell r="E5818" t="str">
            <v>Chinook salmon</v>
          </cell>
          <cell r="G5818">
            <v>56</v>
          </cell>
          <cell r="AA5818">
            <v>40</v>
          </cell>
        </row>
        <row r="5819">
          <cell r="E5819" t="str">
            <v>Chinook salmon</v>
          </cell>
          <cell r="G5819">
            <v>75</v>
          </cell>
          <cell r="AA5819">
            <v>40</v>
          </cell>
        </row>
        <row r="5820">
          <cell r="E5820" t="str">
            <v>Chinook salmon</v>
          </cell>
          <cell r="G5820">
            <v>75</v>
          </cell>
          <cell r="H5820" t="str">
            <v>AD</v>
          </cell>
          <cell r="AA5820">
            <v>40</v>
          </cell>
        </row>
        <row r="5821">
          <cell r="E5821" t="str">
            <v>Chinook salmon</v>
          </cell>
          <cell r="G5821">
            <v>68</v>
          </cell>
          <cell r="H5821" t="str">
            <v>AD</v>
          </cell>
          <cell r="AA5821">
            <v>40</v>
          </cell>
        </row>
        <row r="5822">
          <cell r="E5822" t="str">
            <v>Chinook salmon</v>
          </cell>
          <cell r="G5822">
            <v>48</v>
          </cell>
          <cell r="H5822" t="str">
            <v>AD</v>
          </cell>
          <cell r="AA5822">
            <v>40</v>
          </cell>
        </row>
        <row r="5823">
          <cell r="E5823" t="str">
            <v>Chinook salmon</v>
          </cell>
          <cell r="G5823">
            <v>68</v>
          </cell>
          <cell r="H5823" t="str">
            <v>AD</v>
          </cell>
          <cell r="AA5823">
            <v>40</v>
          </cell>
        </row>
        <row r="5824">
          <cell r="E5824" t="str">
            <v>Chinook salmon</v>
          </cell>
          <cell r="G5824">
            <v>72</v>
          </cell>
          <cell r="H5824" t="str">
            <v>AD</v>
          </cell>
          <cell r="AA5824">
            <v>40</v>
          </cell>
        </row>
        <row r="5825">
          <cell r="E5825" t="str">
            <v>Chinook salmon</v>
          </cell>
          <cell r="G5825">
            <v>73</v>
          </cell>
          <cell r="AA5825">
            <v>40</v>
          </cell>
        </row>
        <row r="5826">
          <cell r="E5826" t="str">
            <v>Chinook salmon</v>
          </cell>
          <cell r="G5826">
            <v>60</v>
          </cell>
          <cell r="AA5826">
            <v>40</v>
          </cell>
        </row>
        <row r="5827">
          <cell r="E5827" t="str">
            <v>Chinook salmon</v>
          </cell>
          <cell r="G5827">
            <v>71</v>
          </cell>
          <cell r="AA5827">
            <v>40</v>
          </cell>
        </row>
        <row r="5828">
          <cell r="E5828" t="str">
            <v>Chinook salmon</v>
          </cell>
          <cell r="G5828">
            <v>67</v>
          </cell>
          <cell r="AA5828">
            <v>40</v>
          </cell>
        </row>
        <row r="5829">
          <cell r="E5829" t="str">
            <v>Chinook salmon</v>
          </cell>
          <cell r="G5829">
            <v>53</v>
          </cell>
          <cell r="AA5829">
            <v>40</v>
          </cell>
        </row>
        <row r="5830">
          <cell r="E5830" t="str">
            <v>Chinook salmon</v>
          </cell>
          <cell r="G5830">
            <v>65</v>
          </cell>
          <cell r="AA5830">
            <v>40</v>
          </cell>
        </row>
        <row r="5831">
          <cell r="E5831" t="str">
            <v>Chinook salmon</v>
          </cell>
          <cell r="G5831">
            <v>80</v>
          </cell>
          <cell r="AA5831">
            <v>40</v>
          </cell>
        </row>
        <row r="5832">
          <cell r="E5832" t="str">
            <v>Chinook salmon</v>
          </cell>
          <cell r="G5832">
            <v>63</v>
          </cell>
          <cell r="AA5832">
            <v>40</v>
          </cell>
        </row>
        <row r="5833">
          <cell r="E5833" t="str">
            <v>Chinook salmon</v>
          </cell>
          <cell r="G5833">
            <v>53</v>
          </cell>
          <cell r="AA5833">
            <v>40</v>
          </cell>
        </row>
        <row r="5834">
          <cell r="E5834" t="str">
            <v>Chinook salmon</v>
          </cell>
          <cell r="G5834">
            <v>66</v>
          </cell>
          <cell r="AA5834">
            <v>40</v>
          </cell>
        </row>
        <row r="5835">
          <cell r="E5835" t="str">
            <v>Chinook salmon</v>
          </cell>
          <cell r="G5835">
            <v>63</v>
          </cell>
          <cell r="AA5835">
            <v>40</v>
          </cell>
        </row>
        <row r="5836">
          <cell r="E5836" t="str">
            <v>Chinook salmon</v>
          </cell>
          <cell r="G5836">
            <v>58</v>
          </cell>
          <cell r="AA5836">
            <v>40</v>
          </cell>
        </row>
        <row r="5837">
          <cell r="E5837" t="str">
            <v>Chinook salmon</v>
          </cell>
          <cell r="G5837">
            <v>68</v>
          </cell>
          <cell r="AA5837">
            <v>40</v>
          </cell>
        </row>
        <row r="5838">
          <cell r="E5838" t="str">
            <v>Chinook salmon</v>
          </cell>
          <cell r="G5838">
            <v>57</v>
          </cell>
          <cell r="AA5838">
            <v>40</v>
          </cell>
        </row>
        <row r="5839">
          <cell r="E5839" t="str">
            <v>Chinook salmon</v>
          </cell>
          <cell r="G5839">
            <v>62</v>
          </cell>
          <cell r="H5839" t="str">
            <v>AD</v>
          </cell>
          <cell r="AA5839">
            <v>40</v>
          </cell>
        </row>
        <row r="5840">
          <cell r="E5840" t="str">
            <v>Chinook salmon</v>
          </cell>
          <cell r="G5840">
            <v>65</v>
          </cell>
          <cell r="H5840" t="str">
            <v>AD</v>
          </cell>
          <cell r="AA5840">
            <v>40</v>
          </cell>
        </row>
        <row r="5841">
          <cell r="E5841" t="str">
            <v>Chinook salmon</v>
          </cell>
          <cell r="G5841">
            <v>56</v>
          </cell>
          <cell r="AA5841">
            <v>40</v>
          </cell>
        </row>
        <row r="5842">
          <cell r="E5842" t="str">
            <v>Chinook salmon</v>
          </cell>
          <cell r="G5842">
            <v>66</v>
          </cell>
          <cell r="AA5842">
            <v>40</v>
          </cell>
        </row>
        <row r="5843">
          <cell r="E5843" t="str">
            <v>Chinook salmon</v>
          </cell>
          <cell r="G5843">
            <v>66</v>
          </cell>
          <cell r="AA5843">
            <v>40</v>
          </cell>
        </row>
        <row r="5844">
          <cell r="E5844" t="str">
            <v>Chinook salmon</v>
          </cell>
          <cell r="G5844">
            <v>74</v>
          </cell>
          <cell r="AA5844">
            <v>40</v>
          </cell>
        </row>
        <row r="5845">
          <cell r="E5845" t="str">
            <v>Chinook salmon</v>
          </cell>
          <cell r="G5845">
            <v>70</v>
          </cell>
          <cell r="AA5845">
            <v>40</v>
          </cell>
        </row>
        <row r="5846">
          <cell r="E5846" t="str">
            <v>Chinook salmon</v>
          </cell>
          <cell r="G5846">
            <v>70</v>
          </cell>
          <cell r="AA5846">
            <v>40</v>
          </cell>
        </row>
        <row r="5847">
          <cell r="E5847" t="str">
            <v>Chinook salmon</v>
          </cell>
          <cell r="G5847">
            <v>67</v>
          </cell>
          <cell r="AA5847">
            <v>40</v>
          </cell>
        </row>
        <row r="5848">
          <cell r="E5848" t="str">
            <v>Chinook salmon</v>
          </cell>
          <cell r="G5848">
            <v>63</v>
          </cell>
          <cell r="AA5848">
            <v>40</v>
          </cell>
        </row>
        <row r="5849">
          <cell r="E5849" t="str">
            <v>Chinook salmon</v>
          </cell>
          <cell r="G5849">
            <v>67</v>
          </cell>
          <cell r="AA5849">
            <v>40</v>
          </cell>
        </row>
        <row r="5850">
          <cell r="E5850" t="str">
            <v>Chinook salmon</v>
          </cell>
          <cell r="G5850">
            <v>50</v>
          </cell>
          <cell r="AA5850">
            <v>40</v>
          </cell>
        </row>
        <row r="5851">
          <cell r="E5851" t="str">
            <v>Chinook salmon</v>
          </cell>
          <cell r="G5851">
            <v>62</v>
          </cell>
          <cell r="AA5851">
            <v>40</v>
          </cell>
        </row>
        <row r="5852">
          <cell r="E5852" t="str">
            <v>Chinook salmon</v>
          </cell>
          <cell r="G5852">
            <v>69</v>
          </cell>
          <cell r="AA5852">
            <v>40</v>
          </cell>
        </row>
        <row r="5853">
          <cell r="E5853" t="str">
            <v>Chinook salmon</v>
          </cell>
          <cell r="G5853">
            <v>64</v>
          </cell>
          <cell r="AA5853">
            <v>40</v>
          </cell>
        </row>
        <row r="5854">
          <cell r="E5854" t="str">
            <v>Chinook salmon</v>
          </cell>
          <cell r="G5854">
            <v>59</v>
          </cell>
          <cell r="AA5854">
            <v>40</v>
          </cell>
        </row>
        <row r="5855">
          <cell r="E5855" t="str">
            <v>Chinook salmon</v>
          </cell>
          <cell r="G5855">
            <v>70</v>
          </cell>
          <cell r="AA5855">
            <v>40</v>
          </cell>
        </row>
        <row r="5856">
          <cell r="E5856" t="str">
            <v>Chinook salmon</v>
          </cell>
          <cell r="G5856">
            <v>64</v>
          </cell>
          <cell r="AA5856">
            <v>40</v>
          </cell>
        </row>
        <row r="5857">
          <cell r="E5857" t="str">
            <v>Chinook salmon</v>
          </cell>
          <cell r="G5857">
            <v>62</v>
          </cell>
          <cell r="AA5857">
            <v>40</v>
          </cell>
        </row>
        <row r="5858">
          <cell r="E5858" t="str">
            <v>Chinook salmon</v>
          </cell>
          <cell r="G5858">
            <v>70</v>
          </cell>
          <cell r="AA5858">
            <v>40</v>
          </cell>
        </row>
        <row r="5859">
          <cell r="E5859" t="str">
            <v>Chinook salmon</v>
          </cell>
          <cell r="G5859">
            <v>44</v>
          </cell>
          <cell r="AA5859">
            <v>40</v>
          </cell>
        </row>
        <row r="5860">
          <cell r="E5860" t="str">
            <v>Chinook salmon</v>
          </cell>
          <cell r="G5860">
            <v>66</v>
          </cell>
          <cell r="AA5860">
            <v>40</v>
          </cell>
        </row>
        <row r="5861">
          <cell r="E5861" t="str">
            <v>Chinook salmon</v>
          </cell>
          <cell r="G5861">
            <v>64</v>
          </cell>
          <cell r="AA5861">
            <v>40</v>
          </cell>
        </row>
        <row r="5862">
          <cell r="E5862" t="str">
            <v>Chinook salmon</v>
          </cell>
          <cell r="G5862">
            <v>55</v>
          </cell>
          <cell r="AA5862">
            <v>40</v>
          </cell>
        </row>
        <row r="5863">
          <cell r="E5863" t="str">
            <v>Chinook salmon</v>
          </cell>
          <cell r="G5863">
            <v>69</v>
          </cell>
          <cell r="AA5863">
            <v>40</v>
          </cell>
        </row>
        <row r="5864">
          <cell r="E5864" t="str">
            <v>Chinook salmon</v>
          </cell>
          <cell r="G5864">
            <v>55</v>
          </cell>
          <cell r="AA5864">
            <v>40</v>
          </cell>
        </row>
        <row r="5865">
          <cell r="E5865" t="str">
            <v>Chinook salmon</v>
          </cell>
          <cell r="G5865">
            <v>71</v>
          </cell>
          <cell r="AA5865">
            <v>40</v>
          </cell>
        </row>
        <row r="5866">
          <cell r="E5866" t="str">
            <v>Chinook salmon</v>
          </cell>
          <cell r="G5866">
            <v>66</v>
          </cell>
          <cell r="AA5866">
            <v>40</v>
          </cell>
        </row>
        <row r="5867">
          <cell r="E5867" t="str">
            <v>Chinook salmon</v>
          </cell>
          <cell r="G5867">
            <v>56</v>
          </cell>
          <cell r="AA5867">
            <v>40</v>
          </cell>
        </row>
        <row r="5868">
          <cell r="E5868" t="str">
            <v>Chinook salmon</v>
          </cell>
          <cell r="G5868">
            <v>44</v>
          </cell>
          <cell r="AA5868">
            <v>40</v>
          </cell>
        </row>
        <row r="5869">
          <cell r="E5869" t="str">
            <v>Chinook salmon</v>
          </cell>
          <cell r="G5869">
            <v>63</v>
          </cell>
          <cell r="AA5869">
            <v>40</v>
          </cell>
        </row>
        <row r="5870">
          <cell r="E5870" t="str">
            <v>Chinook salmon</v>
          </cell>
          <cell r="G5870">
            <v>54</v>
          </cell>
          <cell r="H5870" t="str">
            <v>AD</v>
          </cell>
          <cell r="AA5870">
            <v>40</v>
          </cell>
        </row>
        <row r="5871">
          <cell r="E5871" t="str">
            <v>Chinook salmon</v>
          </cell>
          <cell r="G5871">
            <v>67</v>
          </cell>
          <cell r="H5871" t="str">
            <v>AD</v>
          </cell>
          <cell r="AA5871">
            <v>40</v>
          </cell>
        </row>
        <row r="5872">
          <cell r="E5872" t="str">
            <v>Chinook salmon</v>
          </cell>
          <cell r="G5872">
            <v>42</v>
          </cell>
          <cell r="H5872" t="str">
            <v>AD</v>
          </cell>
          <cell r="AA5872">
            <v>40</v>
          </cell>
        </row>
        <row r="5873">
          <cell r="E5873" t="str">
            <v>Chinook salmon</v>
          </cell>
          <cell r="G5873">
            <v>66</v>
          </cell>
          <cell r="H5873" t="str">
            <v>AD</v>
          </cell>
          <cell r="AA5873">
            <v>40</v>
          </cell>
        </row>
        <row r="5874">
          <cell r="E5874" t="str">
            <v>Chinook salmon</v>
          </cell>
          <cell r="G5874">
            <v>69</v>
          </cell>
          <cell r="H5874" t="str">
            <v>AD</v>
          </cell>
          <cell r="AA5874">
            <v>40</v>
          </cell>
        </row>
        <row r="5875">
          <cell r="E5875" t="str">
            <v>Chinook salmon</v>
          </cell>
          <cell r="G5875">
            <v>56</v>
          </cell>
          <cell r="H5875" t="str">
            <v>AD</v>
          </cell>
          <cell r="AA5875">
            <v>40</v>
          </cell>
        </row>
        <row r="5876">
          <cell r="E5876" t="str">
            <v>Chinook salmon</v>
          </cell>
          <cell r="G5876">
            <v>62</v>
          </cell>
          <cell r="H5876" t="str">
            <v>AD</v>
          </cell>
          <cell r="AA5876">
            <v>40</v>
          </cell>
        </row>
        <row r="5877">
          <cell r="E5877" t="str">
            <v>Chinook salmon</v>
          </cell>
          <cell r="G5877">
            <v>64</v>
          </cell>
          <cell r="H5877" t="str">
            <v>AD</v>
          </cell>
          <cell r="AA5877">
            <v>40</v>
          </cell>
        </row>
        <row r="5878">
          <cell r="E5878" t="str">
            <v>Chinook salmon</v>
          </cell>
          <cell r="G5878">
            <v>72</v>
          </cell>
          <cell r="AA5878">
            <v>40</v>
          </cell>
        </row>
        <row r="5879">
          <cell r="E5879" t="str">
            <v>Chinook salmon</v>
          </cell>
          <cell r="G5879">
            <v>53</v>
          </cell>
          <cell r="AA5879">
            <v>40</v>
          </cell>
        </row>
        <row r="5880">
          <cell r="E5880" t="str">
            <v>Chinook salmon</v>
          </cell>
          <cell r="G5880">
            <v>75</v>
          </cell>
          <cell r="AA5880">
            <v>40</v>
          </cell>
        </row>
        <row r="5881">
          <cell r="E5881" t="str">
            <v>Chinook salmon</v>
          </cell>
          <cell r="G5881">
            <v>63</v>
          </cell>
          <cell r="AA5881">
            <v>40</v>
          </cell>
        </row>
        <row r="5882">
          <cell r="E5882" t="str">
            <v>Chinook salmon</v>
          </cell>
          <cell r="G5882">
            <v>60</v>
          </cell>
          <cell r="AA5882">
            <v>40</v>
          </cell>
        </row>
        <row r="5883">
          <cell r="E5883" t="str">
            <v>Chinook salmon</v>
          </cell>
          <cell r="G5883">
            <v>57</v>
          </cell>
          <cell r="AA5883">
            <v>40</v>
          </cell>
        </row>
        <row r="5884">
          <cell r="E5884" t="str">
            <v>Chinook salmon</v>
          </cell>
          <cell r="G5884">
            <v>53</v>
          </cell>
          <cell r="AA5884">
            <v>40</v>
          </cell>
        </row>
        <row r="5885">
          <cell r="E5885" t="str">
            <v>Chinook salmon</v>
          </cell>
          <cell r="G5885">
            <v>52</v>
          </cell>
          <cell r="AA5885">
            <v>40</v>
          </cell>
        </row>
        <row r="5886">
          <cell r="E5886" t="str">
            <v>Chinook salmon</v>
          </cell>
          <cell r="G5886">
            <v>66</v>
          </cell>
          <cell r="AA5886">
            <v>40</v>
          </cell>
        </row>
        <row r="5887">
          <cell r="E5887" t="str">
            <v>Chinook salmon</v>
          </cell>
          <cell r="G5887">
            <v>66</v>
          </cell>
          <cell r="AA5887">
            <v>40</v>
          </cell>
        </row>
        <row r="5888">
          <cell r="E5888" t="str">
            <v>Chinook salmon</v>
          </cell>
          <cell r="G5888">
            <v>73</v>
          </cell>
          <cell r="AA5888">
            <v>40</v>
          </cell>
        </row>
        <row r="5889">
          <cell r="E5889" t="str">
            <v>Chinook salmon</v>
          </cell>
          <cell r="G5889">
            <v>53</v>
          </cell>
          <cell r="AA5889">
            <v>40</v>
          </cell>
        </row>
        <row r="5890">
          <cell r="E5890" t="str">
            <v>Chinook salmon</v>
          </cell>
          <cell r="G5890">
            <v>60</v>
          </cell>
          <cell r="AA5890">
            <v>40</v>
          </cell>
        </row>
        <row r="5891">
          <cell r="E5891" t="str">
            <v>Chinook salmon</v>
          </cell>
          <cell r="G5891">
            <v>67</v>
          </cell>
          <cell r="AA5891">
            <v>40</v>
          </cell>
        </row>
        <row r="5892">
          <cell r="E5892" t="str">
            <v>Chinook salmon</v>
          </cell>
          <cell r="G5892">
            <v>62</v>
          </cell>
          <cell r="AA5892">
            <v>40</v>
          </cell>
        </row>
        <row r="5893">
          <cell r="E5893" t="str">
            <v>Chinook salmon</v>
          </cell>
          <cell r="G5893">
            <v>61</v>
          </cell>
          <cell r="AA5893">
            <v>40</v>
          </cell>
        </row>
        <row r="5894">
          <cell r="E5894" t="str">
            <v>Chinook salmon</v>
          </cell>
          <cell r="G5894">
            <v>63</v>
          </cell>
          <cell r="AA5894">
            <v>40</v>
          </cell>
        </row>
        <row r="5895">
          <cell r="E5895" t="str">
            <v>Chinook salmon</v>
          </cell>
          <cell r="G5895">
            <v>72</v>
          </cell>
          <cell r="AA5895">
            <v>40</v>
          </cell>
        </row>
        <row r="5896">
          <cell r="E5896" t="str">
            <v>Chinook salmon</v>
          </cell>
          <cell r="G5896">
            <v>65</v>
          </cell>
          <cell r="AA5896">
            <v>40</v>
          </cell>
        </row>
        <row r="5897">
          <cell r="E5897" t="str">
            <v>Chinook salmon</v>
          </cell>
          <cell r="G5897">
            <v>65</v>
          </cell>
          <cell r="H5897" t="str">
            <v>AD</v>
          </cell>
          <cell r="AA5897">
            <v>40</v>
          </cell>
        </row>
        <row r="5898">
          <cell r="E5898" t="str">
            <v>Chinook salmon</v>
          </cell>
          <cell r="G5898">
            <v>62</v>
          </cell>
          <cell r="H5898" t="str">
            <v>AD</v>
          </cell>
          <cell r="AA5898">
            <v>40</v>
          </cell>
        </row>
        <row r="5899">
          <cell r="E5899" t="str">
            <v>Chinook salmon</v>
          </cell>
          <cell r="G5899">
            <v>55</v>
          </cell>
          <cell r="H5899" t="str">
            <v>AD</v>
          </cell>
          <cell r="AA5899">
            <v>40</v>
          </cell>
        </row>
        <row r="5900">
          <cell r="E5900" t="str">
            <v>Chinook salmon</v>
          </cell>
          <cell r="G5900">
            <v>45</v>
          </cell>
          <cell r="AA5900">
            <v>40</v>
          </cell>
        </row>
        <row r="5901">
          <cell r="E5901" t="str">
            <v>Chinook salmon</v>
          </cell>
          <cell r="G5901">
            <v>56</v>
          </cell>
          <cell r="AA5901">
            <v>40</v>
          </cell>
        </row>
        <row r="5902">
          <cell r="E5902" t="str">
            <v>Chinook salmon</v>
          </cell>
          <cell r="G5902">
            <v>50</v>
          </cell>
          <cell r="AA5902">
            <v>40</v>
          </cell>
        </row>
        <row r="5903">
          <cell r="E5903" t="str">
            <v>Chinook salmon</v>
          </cell>
          <cell r="G5903">
            <v>49</v>
          </cell>
          <cell r="AA5903">
            <v>40</v>
          </cell>
        </row>
        <row r="5904">
          <cell r="E5904" t="str">
            <v>Chinook salmon</v>
          </cell>
          <cell r="G5904">
            <v>52</v>
          </cell>
          <cell r="AA5904">
            <v>40</v>
          </cell>
        </row>
        <row r="5905">
          <cell r="E5905" t="str">
            <v>Chinook salmon</v>
          </cell>
          <cell r="G5905">
            <v>61</v>
          </cell>
          <cell r="AA5905">
            <v>40</v>
          </cell>
        </row>
        <row r="5906">
          <cell r="E5906" t="str">
            <v>Chinook salmon</v>
          </cell>
          <cell r="G5906">
            <v>53</v>
          </cell>
          <cell r="AA5906">
            <v>40</v>
          </cell>
        </row>
        <row r="5907">
          <cell r="E5907" t="str">
            <v>Chinook salmon</v>
          </cell>
          <cell r="G5907">
            <v>60</v>
          </cell>
          <cell r="H5907" t="str">
            <v>AD</v>
          </cell>
          <cell r="AA5907">
            <v>40</v>
          </cell>
        </row>
        <row r="5908">
          <cell r="E5908" t="str">
            <v>Chinook salmon</v>
          </cell>
          <cell r="G5908">
            <v>78</v>
          </cell>
          <cell r="AA5908">
            <v>40</v>
          </cell>
        </row>
        <row r="5909">
          <cell r="E5909" t="str">
            <v>Chinook salmon</v>
          </cell>
          <cell r="G5909">
            <v>61</v>
          </cell>
          <cell r="AA5909">
            <v>40</v>
          </cell>
        </row>
        <row r="5910">
          <cell r="E5910" t="str">
            <v>Chinook salmon</v>
          </cell>
          <cell r="G5910">
            <v>57</v>
          </cell>
          <cell r="AA5910">
            <v>40</v>
          </cell>
        </row>
        <row r="5911">
          <cell r="E5911" t="str">
            <v>Chinook salmon</v>
          </cell>
          <cell r="G5911">
            <v>57</v>
          </cell>
          <cell r="AA5911">
            <v>40</v>
          </cell>
        </row>
        <row r="5912">
          <cell r="E5912" t="str">
            <v>Chinook salmon</v>
          </cell>
          <cell r="G5912">
            <v>63</v>
          </cell>
          <cell r="H5912" t="str">
            <v>AD</v>
          </cell>
          <cell r="AA5912">
            <v>40</v>
          </cell>
        </row>
        <row r="5913">
          <cell r="E5913" t="str">
            <v>Chinook salmon</v>
          </cell>
          <cell r="G5913">
            <v>65</v>
          </cell>
          <cell r="H5913" t="str">
            <v>AD</v>
          </cell>
          <cell r="AA5913">
            <v>40</v>
          </cell>
        </row>
        <row r="5914">
          <cell r="E5914" t="str">
            <v>Chinook salmon</v>
          </cell>
          <cell r="G5914">
            <v>73</v>
          </cell>
          <cell r="H5914" t="str">
            <v>AD</v>
          </cell>
          <cell r="AA5914">
            <v>40</v>
          </cell>
        </row>
        <row r="5915">
          <cell r="E5915" t="str">
            <v>Chinook salmon</v>
          </cell>
          <cell r="G5915">
            <v>65</v>
          </cell>
          <cell r="H5915" t="str">
            <v>AD</v>
          </cell>
          <cell r="AA5915">
            <v>40</v>
          </cell>
        </row>
        <row r="5916">
          <cell r="E5916" t="str">
            <v>Chinook salmon</v>
          </cell>
          <cell r="G5916">
            <v>70</v>
          </cell>
          <cell r="H5916" t="str">
            <v>AD</v>
          </cell>
          <cell r="AA5916">
            <v>40</v>
          </cell>
        </row>
        <row r="5917">
          <cell r="E5917" t="str">
            <v>Chinook salmon</v>
          </cell>
          <cell r="G5917">
            <v>75</v>
          </cell>
          <cell r="AA5917">
            <v>40</v>
          </cell>
        </row>
        <row r="5918">
          <cell r="E5918" t="str">
            <v>Chinook salmon</v>
          </cell>
          <cell r="G5918">
            <v>62</v>
          </cell>
          <cell r="AA5918">
            <v>40</v>
          </cell>
        </row>
        <row r="5919">
          <cell r="E5919" t="str">
            <v>Chinook salmon</v>
          </cell>
          <cell r="G5919">
            <v>63</v>
          </cell>
          <cell r="AA5919">
            <v>41</v>
          </cell>
        </row>
        <row r="5920">
          <cell r="E5920" t="str">
            <v>Chinook salmon</v>
          </cell>
          <cell r="G5920">
            <v>72</v>
          </cell>
          <cell r="H5920" t="str">
            <v>AD</v>
          </cell>
          <cell r="AA5920">
            <v>41</v>
          </cell>
        </row>
        <row r="5921">
          <cell r="E5921" t="str">
            <v>Chinook salmon</v>
          </cell>
          <cell r="G5921">
            <v>60</v>
          </cell>
          <cell r="AA5921">
            <v>41</v>
          </cell>
        </row>
        <row r="5922">
          <cell r="E5922" t="str">
            <v>Chinook salmon</v>
          </cell>
          <cell r="G5922">
            <v>59</v>
          </cell>
          <cell r="AA5922">
            <v>41</v>
          </cell>
        </row>
        <row r="5923">
          <cell r="E5923" t="str">
            <v>Chinook salmon</v>
          </cell>
          <cell r="G5923">
            <v>57</v>
          </cell>
          <cell r="AA5923">
            <v>41</v>
          </cell>
        </row>
        <row r="5924">
          <cell r="E5924" t="str">
            <v>Chinook salmon</v>
          </cell>
          <cell r="G5924">
            <v>51</v>
          </cell>
          <cell r="AA5924">
            <v>41</v>
          </cell>
        </row>
        <row r="5925">
          <cell r="E5925" t="str">
            <v>Chinook salmon</v>
          </cell>
          <cell r="G5925">
            <v>63</v>
          </cell>
          <cell r="AA5925">
            <v>41</v>
          </cell>
        </row>
        <row r="5926">
          <cell r="E5926" t="str">
            <v>Chinook salmon</v>
          </cell>
          <cell r="G5926">
            <v>60</v>
          </cell>
          <cell r="AA5926">
            <v>41</v>
          </cell>
        </row>
        <row r="5927">
          <cell r="E5927" t="str">
            <v>Chinook salmon</v>
          </cell>
          <cell r="G5927">
            <v>54</v>
          </cell>
          <cell r="AA5927">
            <v>41</v>
          </cell>
        </row>
        <row r="5928">
          <cell r="E5928" t="str">
            <v>Chinook salmon</v>
          </cell>
          <cell r="G5928">
            <v>53</v>
          </cell>
          <cell r="H5928" t="str">
            <v>AD</v>
          </cell>
          <cell r="AA5928">
            <v>41</v>
          </cell>
        </row>
        <row r="5929">
          <cell r="E5929" t="str">
            <v>Chinook salmon</v>
          </cell>
          <cell r="G5929">
            <v>68</v>
          </cell>
          <cell r="H5929" t="str">
            <v>AD</v>
          </cell>
          <cell r="AA5929">
            <v>41</v>
          </cell>
        </row>
        <row r="5930">
          <cell r="E5930" t="str">
            <v>Chinook salmon</v>
          </cell>
          <cell r="G5930">
            <v>67</v>
          </cell>
          <cell r="H5930" t="str">
            <v>AD</v>
          </cell>
          <cell r="AA5930">
            <v>41</v>
          </cell>
        </row>
        <row r="5931">
          <cell r="E5931" t="str">
            <v>Chinook salmon</v>
          </cell>
          <cell r="G5931">
            <v>63</v>
          </cell>
          <cell r="H5931" t="str">
            <v>AD</v>
          </cell>
          <cell r="AA5931">
            <v>41</v>
          </cell>
        </row>
        <row r="5932">
          <cell r="E5932" t="str">
            <v>Chinook salmon</v>
          </cell>
          <cell r="G5932">
            <v>62</v>
          </cell>
          <cell r="AA5932">
            <v>41</v>
          </cell>
        </row>
        <row r="5933">
          <cell r="E5933" t="str">
            <v>Chinook salmon</v>
          </cell>
          <cell r="G5933">
            <v>72</v>
          </cell>
          <cell r="AA5933">
            <v>41</v>
          </cell>
        </row>
        <row r="5934">
          <cell r="E5934" t="str">
            <v>Chinook salmon</v>
          </cell>
          <cell r="G5934">
            <v>66</v>
          </cell>
          <cell r="AA5934">
            <v>41</v>
          </cell>
        </row>
        <row r="5935">
          <cell r="E5935" t="str">
            <v>Chinook salmon</v>
          </cell>
          <cell r="G5935">
            <v>63</v>
          </cell>
          <cell r="AA5935">
            <v>41</v>
          </cell>
        </row>
        <row r="5936">
          <cell r="E5936" t="str">
            <v>Chinook salmon</v>
          </cell>
          <cell r="G5936">
            <v>59</v>
          </cell>
          <cell r="AA5936">
            <v>41</v>
          </cell>
        </row>
        <row r="5937">
          <cell r="E5937" t="str">
            <v>Chinook salmon</v>
          </cell>
          <cell r="G5937">
            <v>60</v>
          </cell>
          <cell r="AA5937">
            <v>41</v>
          </cell>
        </row>
        <row r="5938">
          <cell r="E5938" t="str">
            <v>Chinook salmon</v>
          </cell>
          <cell r="G5938">
            <v>70</v>
          </cell>
          <cell r="AA5938">
            <v>41</v>
          </cell>
        </row>
        <row r="5939">
          <cell r="E5939" t="str">
            <v>Chinook salmon</v>
          </cell>
          <cell r="G5939">
            <v>57</v>
          </cell>
          <cell r="AA5939">
            <v>41</v>
          </cell>
        </row>
        <row r="5940">
          <cell r="E5940" t="str">
            <v>Chinook salmon</v>
          </cell>
          <cell r="G5940">
            <v>66</v>
          </cell>
          <cell r="AA5940">
            <v>41</v>
          </cell>
        </row>
        <row r="5941">
          <cell r="E5941" t="str">
            <v>Chinook salmon</v>
          </cell>
          <cell r="G5941">
            <v>59</v>
          </cell>
          <cell r="AA5941">
            <v>41</v>
          </cell>
        </row>
        <row r="5942">
          <cell r="E5942" t="str">
            <v>Chinook salmon</v>
          </cell>
          <cell r="G5942">
            <v>60</v>
          </cell>
          <cell r="AA5942">
            <v>41</v>
          </cell>
        </row>
        <row r="5943">
          <cell r="E5943" t="str">
            <v>Chinook salmon</v>
          </cell>
          <cell r="G5943">
            <v>62</v>
          </cell>
          <cell r="AA5943">
            <v>41</v>
          </cell>
        </row>
        <row r="5944">
          <cell r="E5944" t="str">
            <v>Chinook salmon</v>
          </cell>
          <cell r="G5944">
            <v>64</v>
          </cell>
          <cell r="AA5944">
            <v>41</v>
          </cell>
        </row>
        <row r="5945">
          <cell r="E5945" t="str">
            <v>Chinook salmon</v>
          </cell>
          <cell r="G5945">
            <v>58</v>
          </cell>
          <cell r="AA5945">
            <v>41</v>
          </cell>
        </row>
        <row r="5946">
          <cell r="E5946" t="str">
            <v>Chinook salmon</v>
          </cell>
          <cell r="G5946">
            <v>62</v>
          </cell>
          <cell r="AA5946">
            <v>41</v>
          </cell>
        </row>
        <row r="5947">
          <cell r="E5947" t="str">
            <v>Chinook salmon</v>
          </cell>
          <cell r="G5947">
            <v>64</v>
          </cell>
          <cell r="AA5947">
            <v>41</v>
          </cell>
        </row>
        <row r="5948">
          <cell r="E5948" t="str">
            <v>Chinook salmon</v>
          </cell>
          <cell r="G5948">
            <v>61</v>
          </cell>
          <cell r="AA5948">
            <v>41</v>
          </cell>
        </row>
        <row r="5949">
          <cell r="E5949" t="str">
            <v>Chinook salmon</v>
          </cell>
          <cell r="G5949">
            <v>61</v>
          </cell>
          <cell r="AA5949">
            <v>41</v>
          </cell>
        </row>
        <row r="5950">
          <cell r="E5950" t="str">
            <v>Chinook salmon</v>
          </cell>
          <cell r="G5950">
            <v>66</v>
          </cell>
          <cell r="AA5950">
            <v>41</v>
          </cell>
        </row>
        <row r="5951">
          <cell r="E5951" t="str">
            <v>Chinook salmon</v>
          </cell>
          <cell r="G5951">
            <v>68</v>
          </cell>
          <cell r="AA5951">
            <v>41</v>
          </cell>
        </row>
        <row r="5952">
          <cell r="E5952" t="str">
            <v>Chinook salmon</v>
          </cell>
          <cell r="G5952">
            <v>56</v>
          </cell>
          <cell r="AA5952">
            <v>41</v>
          </cell>
        </row>
        <row r="5953">
          <cell r="E5953" t="str">
            <v>Chinook salmon</v>
          </cell>
          <cell r="G5953">
            <v>71</v>
          </cell>
          <cell r="AA5953">
            <v>41</v>
          </cell>
        </row>
        <row r="5954">
          <cell r="E5954" t="str">
            <v>Chinook salmon</v>
          </cell>
          <cell r="G5954">
            <v>63</v>
          </cell>
          <cell r="H5954" t="str">
            <v>AD</v>
          </cell>
          <cell r="AA5954">
            <v>41</v>
          </cell>
        </row>
        <row r="5955">
          <cell r="E5955" t="str">
            <v>Chinook salmon</v>
          </cell>
          <cell r="G5955">
            <v>76</v>
          </cell>
          <cell r="AA5955">
            <v>41</v>
          </cell>
        </row>
        <row r="5956">
          <cell r="E5956" t="str">
            <v>Chinook salmon</v>
          </cell>
          <cell r="G5956">
            <v>61</v>
          </cell>
          <cell r="H5956" t="str">
            <v>AD</v>
          </cell>
          <cell r="AA5956">
            <v>41</v>
          </cell>
        </row>
        <row r="5957">
          <cell r="E5957" t="str">
            <v>Chinook salmon</v>
          </cell>
          <cell r="G5957">
            <v>63</v>
          </cell>
          <cell r="H5957" t="str">
            <v>AD</v>
          </cell>
          <cell r="AA5957">
            <v>41</v>
          </cell>
        </row>
        <row r="5958">
          <cell r="E5958" t="str">
            <v>Chinook salmon</v>
          </cell>
          <cell r="G5958">
            <v>64</v>
          </cell>
          <cell r="AA5958">
            <v>41</v>
          </cell>
        </row>
        <row r="5959">
          <cell r="E5959" t="str">
            <v>Chinook salmon</v>
          </cell>
          <cell r="G5959">
            <v>65</v>
          </cell>
          <cell r="AA5959">
            <v>41</v>
          </cell>
        </row>
        <row r="5960">
          <cell r="E5960" t="str">
            <v>Chinook salmon</v>
          </cell>
          <cell r="G5960">
            <v>65</v>
          </cell>
          <cell r="AA5960">
            <v>41</v>
          </cell>
        </row>
        <row r="5961">
          <cell r="E5961" t="str">
            <v>Chinook salmon</v>
          </cell>
          <cell r="G5961">
            <v>57</v>
          </cell>
          <cell r="H5961" t="str">
            <v>AD</v>
          </cell>
          <cell r="AA5961">
            <v>41</v>
          </cell>
        </row>
        <row r="5962">
          <cell r="E5962" t="str">
            <v>Chinook salmon</v>
          </cell>
          <cell r="G5962">
            <v>77</v>
          </cell>
          <cell r="AA5962">
            <v>41</v>
          </cell>
        </row>
        <row r="5963">
          <cell r="E5963" t="str">
            <v>Chinook salmon</v>
          </cell>
          <cell r="G5963">
            <v>68</v>
          </cell>
          <cell r="AA5963">
            <v>41</v>
          </cell>
        </row>
        <row r="5964">
          <cell r="E5964" t="str">
            <v>Chinook salmon</v>
          </cell>
          <cell r="G5964">
            <v>59</v>
          </cell>
          <cell r="AA5964">
            <v>41</v>
          </cell>
        </row>
        <row r="5965">
          <cell r="E5965" t="str">
            <v>Chinook salmon</v>
          </cell>
          <cell r="G5965">
            <v>79</v>
          </cell>
          <cell r="AA5965">
            <v>41</v>
          </cell>
        </row>
        <row r="5966">
          <cell r="E5966" t="str">
            <v>Chinook salmon</v>
          </cell>
          <cell r="G5966">
            <v>82</v>
          </cell>
          <cell r="H5966" t="str">
            <v>AD</v>
          </cell>
          <cell r="AA5966">
            <v>41</v>
          </cell>
        </row>
        <row r="5967">
          <cell r="E5967" t="str">
            <v>Chinook salmon</v>
          </cell>
          <cell r="G5967">
            <v>62</v>
          </cell>
          <cell r="H5967" t="str">
            <v>AD</v>
          </cell>
          <cell r="AA5967">
            <v>41</v>
          </cell>
        </row>
        <row r="5968">
          <cell r="E5968" t="str">
            <v>Chinook salmon</v>
          </cell>
          <cell r="G5968">
            <v>64</v>
          </cell>
          <cell r="H5968" t="str">
            <v>AD</v>
          </cell>
          <cell r="AA5968">
            <v>41</v>
          </cell>
        </row>
        <row r="5969">
          <cell r="E5969" t="str">
            <v>Chinook salmon</v>
          </cell>
          <cell r="G5969">
            <v>60</v>
          </cell>
          <cell r="H5969" t="str">
            <v>AD</v>
          </cell>
          <cell r="AA5969">
            <v>41</v>
          </cell>
        </row>
        <row r="5970">
          <cell r="E5970" t="str">
            <v>Chinook salmon</v>
          </cell>
          <cell r="G5970">
            <v>61</v>
          </cell>
          <cell r="AA5970">
            <v>41</v>
          </cell>
        </row>
        <row r="5971">
          <cell r="E5971" t="str">
            <v>Chinook salmon</v>
          </cell>
          <cell r="G5971">
            <v>56</v>
          </cell>
          <cell r="AA5971">
            <v>41</v>
          </cell>
        </row>
        <row r="5972">
          <cell r="E5972" t="str">
            <v>Chinook salmon</v>
          </cell>
          <cell r="G5972">
            <v>64</v>
          </cell>
          <cell r="AA5972">
            <v>41</v>
          </cell>
        </row>
        <row r="5973">
          <cell r="E5973" t="str">
            <v>Chinook salmon</v>
          </cell>
          <cell r="G5973">
            <v>64</v>
          </cell>
          <cell r="H5973" t="str">
            <v>AD</v>
          </cell>
          <cell r="AA5973">
            <v>41</v>
          </cell>
        </row>
        <row r="5974">
          <cell r="E5974" t="str">
            <v>Chinook salmon</v>
          </cell>
          <cell r="G5974">
            <v>58</v>
          </cell>
          <cell r="AA5974">
            <v>41</v>
          </cell>
        </row>
        <row r="5975">
          <cell r="E5975" t="str">
            <v>Chinook salmon</v>
          </cell>
          <cell r="G5975">
            <v>59</v>
          </cell>
          <cell r="AA5975">
            <v>41</v>
          </cell>
        </row>
        <row r="5976">
          <cell r="E5976" t="str">
            <v>Chinook salmon</v>
          </cell>
          <cell r="G5976">
            <v>66</v>
          </cell>
          <cell r="AA5976">
            <v>41</v>
          </cell>
        </row>
        <row r="5977">
          <cell r="E5977" t="str">
            <v>Chinook salmon</v>
          </cell>
          <cell r="G5977">
            <v>66</v>
          </cell>
          <cell r="AA5977">
            <v>41</v>
          </cell>
        </row>
        <row r="5978">
          <cell r="E5978" t="str">
            <v>Chinook salmon</v>
          </cell>
          <cell r="G5978">
            <v>61</v>
          </cell>
          <cell r="H5978" t="str">
            <v>AD</v>
          </cell>
          <cell r="AA5978">
            <v>41</v>
          </cell>
        </row>
        <row r="5979">
          <cell r="E5979" t="str">
            <v>Chinook salmon</v>
          </cell>
          <cell r="G5979">
            <v>70</v>
          </cell>
          <cell r="AA5979">
            <v>41</v>
          </cell>
        </row>
        <row r="5980">
          <cell r="E5980" t="str">
            <v>Chinook salmon</v>
          </cell>
          <cell r="G5980">
            <v>64</v>
          </cell>
          <cell r="H5980" t="str">
            <v>AD</v>
          </cell>
          <cell r="AA5980">
            <v>41</v>
          </cell>
        </row>
        <row r="5981">
          <cell r="E5981" t="str">
            <v>Chinook salmon</v>
          </cell>
          <cell r="G5981">
            <v>63</v>
          </cell>
          <cell r="H5981" t="str">
            <v>AD</v>
          </cell>
          <cell r="AA5981">
            <v>41</v>
          </cell>
        </row>
        <row r="5982">
          <cell r="E5982" t="str">
            <v>Chinook salmon</v>
          </cell>
          <cell r="G5982">
            <v>61</v>
          </cell>
          <cell r="H5982" t="str">
            <v>AD</v>
          </cell>
          <cell r="AA5982">
            <v>41</v>
          </cell>
        </row>
        <row r="5983">
          <cell r="E5983" t="str">
            <v>Chinook salmon</v>
          </cell>
          <cell r="G5983">
            <v>70</v>
          </cell>
          <cell r="H5983" t="str">
            <v>AD</v>
          </cell>
          <cell r="AA5983">
            <v>41</v>
          </cell>
        </row>
        <row r="5984">
          <cell r="E5984" t="str">
            <v>Chinook salmon</v>
          </cell>
          <cell r="G5984">
            <v>71</v>
          </cell>
          <cell r="AA5984">
            <v>41</v>
          </cell>
        </row>
        <row r="5985">
          <cell r="E5985" t="str">
            <v>Chinook salmon</v>
          </cell>
          <cell r="G5985">
            <v>54</v>
          </cell>
          <cell r="AA5985">
            <v>41</v>
          </cell>
        </row>
        <row r="5986">
          <cell r="E5986" t="str">
            <v>Chinook salmon</v>
          </cell>
          <cell r="G5986">
            <v>52</v>
          </cell>
          <cell r="AA5986">
            <v>41</v>
          </cell>
        </row>
        <row r="5987">
          <cell r="E5987" t="str">
            <v>Chinook salmon</v>
          </cell>
          <cell r="G5987">
            <v>54</v>
          </cell>
          <cell r="AA5987">
            <v>41</v>
          </cell>
        </row>
        <row r="5988">
          <cell r="E5988" t="str">
            <v>Chinook salmon</v>
          </cell>
          <cell r="G5988">
            <v>55</v>
          </cell>
          <cell r="H5988" t="str">
            <v>AD</v>
          </cell>
          <cell r="AA5988">
            <v>41</v>
          </cell>
        </row>
        <row r="5989">
          <cell r="E5989" t="str">
            <v>Chinook salmon</v>
          </cell>
          <cell r="G5989">
            <v>64</v>
          </cell>
          <cell r="AA5989">
            <v>41</v>
          </cell>
        </row>
        <row r="5990">
          <cell r="E5990" t="str">
            <v>Chinook salmon</v>
          </cell>
          <cell r="G5990">
            <v>68</v>
          </cell>
          <cell r="AA5990">
            <v>41</v>
          </cell>
        </row>
        <row r="5991">
          <cell r="E5991" t="str">
            <v>Chinook salmon</v>
          </cell>
          <cell r="G5991">
            <v>54</v>
          </cell>
          <cell r="AA5991">
            <v>41</v>
          </cell>
        </row>
        <row r="5992">
          <cell r="E5992" t="str">
            <v>Chinook salmon</v>
          </cell>
          <cell r="G5992">
            <v>57</v>
          </cell>
          <cell r="AA5992">
            <v>41</v>
          </cell>
        </row>
        <row r="5993">
          <cell r="E5993" t="str">
            <v>Chinook salmon</v>
          </cell>
          <cell r="G5993">
            <v>55</v>
          </cell>
          <cell r="AA5993">
            <v>41</v>
          </cell>
        </row>
        <row r="5994">
          <cell r="E5994" t="str">
            <v>Chinook salmon</v>
          </cell>
          <cell r="G5994">
            <v>57</v>
          </cell>
          <cell r="AA5994">
            <v>41</v>
          </cell>
        </row>
        <row r="5995">
          <cell r="E5995" t="str">
            <v>Chinook salmon</v>
          </cell>
          <cell r="G5995">
            <v>66</v>
          </cell>
          <cell r="AA5995">
            <v>41</v>
          </cell>
        </row>
        <row r="5996">
          <cell r="E5996" t="str">
            <v>Chinook salmon</v>
          </cell>
          <cell r="G5996">
            <v>52</v>
          </cell>
          <cell r="AA5996">
            <v>41</v>
          </cell>
        </row>
        <row r="5997">
          <cell r="E5997" t="str">
            <v>Chinook salmon</v>
          </cell>
          <cell r="G5997">
            <v>60</v>
          </cell>
          <cell r="AA5997">
            <v>41</v>
          </cell>
        </row>
        <row r="5998">
          <cell r="E5998" t="str">
            <v>Chinook salmon</v>
          </cell>
          <cell r="G5998">
            <v>58</v>
          </cell>
          <cell r="AA5998">
            <v>41</v>
          </cell>
        </row>
        <row r="5999">
          <cell r="E5999" t="str">
            <v>Chinook salmon</v>
          </cell>
          <cell r="G5999">
            <v>58</v>
          </cell>
          <cell r="H5999" t="str">
            <v>AD</v>
          </cell>
          <cell r="AA5999">
            <v>41</v>
          </cell>
        </row>
        <row r="6000">
          <cell r="E6000" t="str">
            <v>Chinook salmon</v>
          </cell>
          <cell r="G6000">
            <v>54</v>
          </cell>
          <cell r="AA6000">
            <v>41</v>
          </cell>
        </row>
        <row r="6001">
          <cell r="E6001" t="str">
            <v>Chinook salmon</v>
          </cell>
          <cell r="G6001">
            <v>50</v>
          </cell>
          <cell r="AA6001">
            <v>41</v>
          </cell>
        </row>
        <row r="6002">
          <cell r="E6002" t="str">
            <v>Chinook salmon</v>
          </cell>
          <cell r="G6002">
            <v>63</v>
          </cell>
          <cell r="AA6002">
            <v>41</v>
          </cell>
        </row>
        <row r="6003">
          <cell r="E6003" t="str">
            <v>Chinook salmon</v>
          </cell>
          <cell r="G6003">
            <v>59</v>
          </cell>
          <cell r="H6003" t="str">
            <v>AD</v>
          </cell>
          <cell r="AA6003">
            <v>41</v>
          </cell>
        </row>
        <row r="6004">
          <cell r="E6004" t="str">
            <v>Chinook salmon</v>
          </cell>
          <cell r="G6004">
            <v>58</v>
          </cell>
          <cell r="AA6004">
            <v>41</v>
          </cell>
        </row>
        <row r="6005">
          <cell r="E6005" t="str">
            <v>Chinook salmon</v>
          </cell>
          <cell r="G6005">
            <v>57</v>
          </cell>
          <cell r="AA6005">
            <v>41</v>
          </cell>
        </row>
        <row r="6006">
          <cell r="E6006" t="str">
            <v>Chinook salmon</v>
          </cell>
          <cell r="G6006">
            <v>59</v>
          </cell>
          <cell r="AA6006">
            <v>41</v>
          </cell>
        </row>
        <row r="6007">
          <cell r="E6007" t="str">
            <v>Chinook salmon</v>
          </cell>
          <cell r="G6007">
            <v>60</v>
          </cell>
          <cell r="AA6007">
            <v>41</v>
          </cell>
        </row>
        <row r="6008">
          <cell r="E6008" t="str">
            <v>Chinook salmon</v>
          </cell>
          <cell r="G6008">
            <v>61</v>
          </cell>
          <cell r="AA6008">
            <v>41</v>
          </cell>
        </row>
        <row r="6009">
          <cell r="E6009" t="str">
            <v>Chinook salmon</v>
          </cell>
          <cell r="G6009">
            <v>52</v>
          </cell>
          <cell r="AA6009">
            <v>41</v>
          </cell>
        </row>
        <row r="6010">
          <cell r="E6010" t="str">
            <v>Chinook salmon</v>
          </cell>
          <cell r="G6010">
            <v>64</v>
          </cell>
          <cell r="AA6010">
            <v>41</v>
          </cell>
        </row>
        <row r="6011">
          <cell r="E6011" t="str">
            <v>Chinook salmon</v>
          </cell>
          <cell r="G6011">
            <v>64</v>
          </cell>
          <cell r="H6011" t="str">
            <v>AD</v>
          </cell>
          <cell r="AA6011">
            <v>41</v>
          </cell>
        </row>
        <row r="6012">
          <cell r="E6012" t="str">
            <v>Chinook salmon</v>
          </cell>
          <cell r="G6012">
            <v>61</v>
          </cell>
          <cell r="AA6012">
            <v>41</v>
          </cell>
        </row>
        <row r="6013">
          <cell r="E6013" t="str">
            <v>Chinook salmon</v>
          </cell>
          <cell r="G6013">
            <v>62</v>
          </cell>
          <cell r="AA6013">
            <v>41</v>
          </cell>
        </row>
        <row r="6014">
          <cell r="E6014" t="str">
            <v>Chinook salmon</v>
          </cell>
          <cell r="G6014">
            <v>66</v>
          </cell>
          <cell r="AA6014">
            <v>41</v>
          </cell>
        </row>
        <row r="6015">
          <cell r="E6015" t="str">
            <v>Chinook salmon</v>
          </cell>
          <cell r="G6015">
            <v>67</v>
          </cell>
          <cell r="AA6015">
            <v>41</v>
          </cell>
        </row>
        <row r="6016">
          <cell r="E6016" t="str">
            <v>Chinook salmon</v>
          </cell>
          <cell r="G6016">
            <v>64</v>
          </cell>
          <cell r="AA6016">
            <v>41</v>
          </cell>
        </row>
        <row r="6017">
          <cell r="E6017" t="str">
            <v>Chinook salmon</v>
          </cell>
          <cell r="G6017">
            <v>61</v>
          </cell>
          <cell r="AA6017">
            <v>41</v>
          </cell>
        </row>
        <row r="6018">
          <cell r="E6018" t="str">
            <v>Chinook salmon</v>
          </cell>
          <cell r="G6018">
            <v>66</v>
          </cell>
          <cell r="AA6018">
            <v>41</v>
          </cell>
        </row>
        <row r="6019">
          <cell r="E6019" t="str">
            <v>Chinook salmon</v>
          </cell>
          <cell r="G6019">
            <v>66</v>
          </cell>
          <cell r="AA6019">
            <v>41</v>
          </cell>
        </row>
        <row r="6020">
          <cell r="E6020" t="str">
            <v>Chinook salmon</v>
          </cell>
          <cell r="G6020">
            <v>65</v>
          </cell>
          <cell r="AA6020">
            <v>41</v>
          </cell>
        </row>
        <row r="6021">
          <cell r="E6021" t="str">
            <v>Chinook salmon</v>
          </cell>
          <cell r="G6021">
            <v>59</v>
          </cell>
          <cell r="AA6021">
            <v>41</v>
          </cell>
        </row>
        <row r="6022">
          <cell r="E6022" t="str">
            <v>Chinook salmon</v>
          </cell>
          <cell r="G6022">
            <v>61</v>
          </cell>
          <cell r="AA6022">
            <v>41</v>
          </cell>
        </row>
        <row r="6023">
          <cell r="E6023" t="str">
            <v>Chinook salmon</v>
          </cell>
          <cell r="G6023">
            <v>68</v>
          </cell>
          <cell r="AA6023">
            <v>41</v>
          </cell>
        </row>
        <row r="6024">
          <cell r="E6024" t="str">
            <v>Chinook salmon</v>
          </cell>
          <cell r="G6024">
            <v>57</v>
          </cell>
          <cell r="AA6024">
            <v>41</v>
          </cell>
        </row>
        <row r="6025">
          <cell r="E6025" t="str">
            <v>Chinook salmon</v>
          </cell>
          <cell r="G6025">
            <v>75</v>
          </cell>
          <cell r="AA6025">
            <v>41</v>
          </cell>
        </row>
        <row r="6026">
          <cell r="E6026" t="str">
            <v>Chinook salmon</v>
          </cell>
          <cell r="G6026">
            <v>67</v>
          </cell>
          <cell r="AA6026">
            <v>41</v>
          </cell>
        </row>
        <row r="6027">
          <cell r="E6027" t="str">
            <v>Chinook salmon</v>
          </cell>
          <cell r="G6027">
            <v>59</v>
          </cell>
          <cell r="AA6027">
            <v>41</v>
          </cell>
        </row>
        <row r="6028">
          <cell r="E6028" t="str">
            <v>Chinook salmon</v>
          </cell>
          <cell r="G6028">
            <v>68</v>
          </cell>
          <cell r="H6028" t="str">
            <v>AD</v>
          </cell>
          <cell r="AA6028">
            <v>41</v>
          </cell>
        </row>
        <row r="6029">
          <cell r="E6029" t="str">
            <v>Chinook salmon</v>
          </cell>
          <cell r="G6029">
            <v>60</v>
          </cell>
          <cell r="H6029" t="str">
            <v>AD</v>
          </cell>
          <cell r="AA6029">
            <v>41</v>
          </cell>
        </row>
        <row r="6030">
          <cell r="E6030" t="str">
            <v>Chinook salmon</v>
          </cell>
          <cell r="G6030">
            <v>58</v>
          </cell>
          <cell r="AA6030">
            <v>41</v>
          </cell>
        </row>
        <row r="6031">
          <cell r="E6031" t="str">
            <v>Chinook salmon</v>
          </cell>
          <cell r="G6031">
            <v>62</v>
          </cell>
          <cell r="AA6031">
            <v>41</v>
          </cell>
        </row>
        <row r="6032">
          <cell r="E6032" t="str">
            <v>Chinook salmon</v>
          </cell>
          <cell r="G6032">
            <v>72</v>
          </cell>
          <cell r="H6032" t="str">
            <v>AD</v>
          </cell>
          <cell r="AA6032">
            <v>41</v>
          </cell>
        </row>
        <row r="6033">
          <cell r="E6033" t="str">
            <v>Chinook salmon</v>
          </cell>
          <cell r="G6033">
            <v>59</v>
          </cell>
          <cell r="H6033" t="str">
            <v>AD</v>
          </cell>
          <cell r="AA6033">
            <v>41</v>
          </cell>
        </row>
        <row r="6034">
          <cell r="E6034" t="str">
            <v>Chinook salmon</v>
          </cell>
          <cell r="G6034">
            <v>67</v>
          </cell>
          <cell r="H6034" t="str">
            <v>AD</v>
          </cell>
          <cell r="AA6034">
            <v>41</v>
          </cell>
        </row>
        <row r="6035">
          <cell r="E6035" t="str">
            <v>Chinook salmon</v>
          </cell>
          <cell r="G6035">
            <v>60</v>
          </cell>
          <cell r="AA6035">
            <v>41</v>
          </cell>
        </row>
        <row r="6036">
          <cell r="E6036" t="str">
            <v>Chinook salmon</v>
          </cell>
          <cell r="G6036">
            <v>61</v>
          </cell>
          <cell r="H6036" t="str">
            <v>AD</v>
          </cell>
          <cell r="AA6036">
            <v>41</v>
          </cell>
        </row>
        <row r="6037">
          <cell r="E6037" t="str">
            <v>Chinook salmon</v>
          </cell>
          <cell r="G6037">
            <v>57</v>
          </cell>
          <cell r="H6037" t="str">
            <v>AD</v>
          </cell>
          <cell r="AA6037">
            <v>41</v>
          </cell>
        </row>
        <row r="6038">
          <cell r="E6038" t="str">
            <v>Chinook salmon</v>
          </cell>
          <cell r="G6038">
            <v>60</v>
          </cell>
          <cell r="H6038" t="str">
            <v>AD</v>
          </cell>
          <cell r="AA6038">
            <v>41</v>
          </cell>
        </row>
        <row r="6039">
          <cell r="E6039" t="str">
            <v>Chinook salmon</v>
          </cell>
          <cell r="G6039">
            <v>57</v>
          </cell>
          <cell r="H6039" t="str">
            <v>AD</v>
          </cell>
          <cell r="AA6039">
            <v>41</v>
          </cell>
        </row>
        <row r="6040">
          <cell r="E6040" t="str">
            <v>Chinook salmon</v>
          </cell>
          <cell r="G6040">
            <v>59</v>
          </cell>
          <cell r="H6040" t="str">
            <v>AD</v>
          </cell>
          <cell r="AA6040">
            <v>41</v>
          </cell>
        </row>
        <row r="6041">
          <cell r="E6041" t="str">
            <v>Chinook salmon</v>
          </cell>
          <cell r="G6041">
            <v>80</v>
          </cell>
          <cell r="AA6041">
            <v>41</v>
          </cell>
        </row>
        <row r="6042">
          <cell r="E6042" t="str">
            <v>steelhead</v>
          </cell>
          <cell r="G6042">
            <v>57</v>
          </cell>
          <cell r="AA6042">
            <v>41</v>
          </cell>
        </row>
        <row r="6043">
          <cell r="E6043" t="str">
            <v>Chinook salmon</v>
          </cell>
          <cell r="G6043">
            <v>46</v>
          </cell>
          <cell r="H6043" t="str">
            <v>AD</v>
          </cell>
          <cell r="AA6043">
            <v>41</v>
          </cell>
        </row>
        <row r="6044">
          <cell r="E6044" t="str">
            <v>Chinook salmon</v>
          </cell>
          <cell r="G6044">
            <v>49</v>
          </cell>
          <cell r="AA6044">
            <v>41</v>
          </cell>
        </row>
        <row r="6045">
          <cell r="E6045" t="str">
            <v>Chinook salmon</v>
          </cell>
          <cell r="G6045">
            <v>50</v>
          </cell>
          <cell r="AA6045">
            <v>41</v>
          </cell>
        </row>
        <row r="6046">
          <cell r="E6046" t="str">
            <v>Chinook salmon</v>
          </cell>
          <cell r="G6046">
            <v>51</v>
          </cell>
          <cell r="AA6046">
            <v>41</v>
          </cell>
        </row>
        <row r="6047">
          <cell r="E6047" t="str">
            <v>Chinook salmon</v>
          </cell>
          <cell r="G6047">
            <v>50</v>
          </cell>
          <cell r="AA6047">
            <v>41</v>
          </cell>
        </row>
        <row r="6048">
          <cell r="E6048" t="str">
            <v>Chinook salmon</v>
          </cell>
          <cell r="G6048">
            <v>70</v>
          </cell>
          <cell r="AA6048">
            <v>41</v>
          </cell>
        </row>
        <row r="6049">
          <cell r="E6049" t="str">
            <v>Chinook salmon</v>
          </cell>
          <cell r="G6049">
            <v>51</v>
          </cell>
          <cell r="AA6049">
            <v>41</v>
          </cell>
        </row>
        <row r="6050">
          <cell r="E6050" t="str">
            <v>Chinook salmon</v>
          </cell>
          <cell r="G6050">
            <v>45</v>
          </cell>
          <cell r="AA6050">
            <v>41</v>
          </cell>
        </row>
        <row r="6051">
          <cell r="E6051" t="str">
            <v>Chinook salmon</v>
          </cell>
          <cell r="G6051">
            <v>52</v>
          </cell>
          <cell r="AA6051">
            <v>41</v>
          </cell>
        </row>
        <row r="6052">
          <cell r="E6052" t="str">
            <v>Chinook salmon</v>
          </cell>
          <cell r="G6052">
            <v>51</v>
          </cell>
          <cell r="AA6052">
            <v>41</v>
          </cell>
        </row>
        <row r="6053">
          <cell r="E6053" t="str">
            <v>Chinook salmon</v>
          </cell>
          <cell r="G6053">
            <v>46</v>
          </cell>
          <cell r="AA6053">
            <v>41</v>
          </cell>
        </row>
        <row r="6054">
          <cell r="E6054" t="str">
            <v>Chinook salmon</v>
          </cell>
          <cell r="G6054">
            <v>71</v>
          </cell>
          <cell r="AA6054">
            <v>41</v>
          </cell>
        </row>
        <row r="6055">
          <cell r="E6055" t="str">
            <v>Chinook salmon</v>
          </cell>
          <cell r="G6055">
            <v>55</v>
          </cell>
          <cell r="AA6055">
            <v>41</v>
          </cell>
        </row>
        <row r="6056">
          <cell r="E6056" t="str">
            <v>Chinook salmon</v>
          </cell>
          <cell r="G6056">
            <v>48</v>
          </cell>
          <cell r="H6056" t="str">
            <v>AD</v>
          </cell>
          <cell r="AA6056">
            <v>41</v>
          </cell>
        </row>
        <row r="6057">
          <cell r="E6057" t="str">
            <v>Chinook salmon</v>
          </cell>
          <cell r="G6057">
            <v>41</v>
          </cell>
          <cell r="AA6057">
            <v>41</v>
          </cell>
        </row>
        <row r="6058">
          <cell r="E6058" t="str">
            <v>Chinook salmon</v>
          </cell>
          <cell r="G6058">
            <v>45</v>
          </cell>
          <cell r="AA6058">
            <v>41</v>
          </cell>
        </row>
        <row r="6059">
          <cell r="E6059" t="str">
            <v>Chinook salmon</v>
          </cell>
          <cell r="G6059">
            <v>67</v>
          </cell>
          <cell r="AA6059">
            <v>41</v>
          </cell>
        </row>
        <row r="6060">
          <cell r="AA6060">
            <v>0</v>
          </cell>
        </row>
        <row r="6061">
          <cell r="AA6061">
            <v>0</v>
          </cell>
        </row>
        <row r="6062">
          <cell r="AA6062">
            <v>0</v>
          </cell>
        </row>
        <row r="6063">
          <cell r="AA6063">
            <v>0</v>
          </cell>
        </row>
        <row r="6064">
          <cell r="AA6064">
            <v>0</v>
          </cell>
        </row>
        <row r="6065">
          <cell r="AA6065">
            <v>0</v>
          </cell>
        </row>
        <row r="6066">
          <cell r="AA6066">
            <v>0</v>
          </cell>
        </row>
        <row r="6067">
          <cell r="AA6067">
            <v>0</v>
          </cell>
        </row>
        <row r="6068">
          <cell r="AA6068">
            <v>0</v>
          </cell>
        </row>
        <row r="6069">
          <cell r="AA6069">
            <v>0</v>
          </cell>
        </row>
        <row r="6070">
          <cell r="AA6070">
            <v>0</v>
          </cell>
        </row>
        <row r="6071">
          <cell r="AA6071">
            <v>0</v>
          </cell>
        </row>
        <row r="6072">
          <cell r="AA6072">
            <v>0</v>
          </cell>
        </row>
        <row r="6073">
          <cell r="AA6073">
            <v>0</v>
          </cell>
        </row>
        <row r="6074">
          <cell r="AA6074">
            <v>0</v>
          </cell>
        </row>
        <row r="6075">
          <cell r="AA6075">
            <v>0</v>
          </cell>
        </row>
        <row r="6076">
          <cell r="AA6076">
            <v>0</v>
          </cell>
        </row>
        <row r="6077">
          <cell r="AA6077">
            <v>0</v>
          </cell>
        </row>
        <row r="6078">
          <cell r="AA6078">
            <v>0</v>
          </cell>
        </row>
        <row r="6079">
          <cell r="AA6079">
            <v>0</v>
          </cell>
        </row>
        <row r="6080">
          <cell r="AA6080">
            <v>0</v>
          </cell>
        </row>
        <row r="6081">
          <cell r="AA6081">
            <v>0</v>
          </cell>
        </row>
        <row r="6082">
          <cell r="AA6082">
            <v>0</v>
          </cell>
        </row>
        <row r="6083">
          <cell r="AA6083">
            <v>0</v>
          </cell>
        </row>
        <row r="6084">
          <cell r="AA6084">
            <v>0</v>
          </cell>
        </row>
        <row r="6085">
          <cell r="AA6085">
            <v>0</v>
          </cell>
        </row>
        <row r="6086">
          <cell r="AA6086">
            <v>0</v>
          </cell>
        </row>
        <row r="6087">
          <cell r="AA6087">
            <v>0</v>
          </cell>
        </row>
        <row r="6088">
          <cell r="AA6088">
            <v>0</v>
          </cell>
        </row>
        <row r="6089">
          <cell r="AA6089">
            <v>0</v>
          </cell>
        </row>
        <row r="6090">
          <cell r="AA6090">
            <v>0</v>
          </cell>
        </row>
        <row r="6091">
          <cell r="AA6091">
            <v>0</v>
          </cell>
        </row>
        <row r="6092">
          <cell r="AA6092">
            <v>0</v>
          </cell>
        </row>
        <row r="6093">
          <cell r="AA6093">
            <v>0</v>
          </cell>
        </row>
        <row r="6094">
          <cell r="AA6094">
            <v>0</v>
          </cell>
        </row>
        <row r="6095">
          <cell r="AA6095">
            <v>0</v>
          </cell>
        </row>
        <row r="6096">
          <cell r="AA6096">
            <v>0</v>
          </cell>
        </row>
        <row r="6097">
          <cell r="AA6097">
            <v>0</v>
          </cell>
        </row>
        <row r="6098">
          <cell r="AA6098">
            <v>0</v>
          </cell>
        </row>
        <row r="6099">
          <cell r="AA6099">
            <v>0</v>
          </cell>
        </row>
        <row r="6100">
          <cell r="AA6100">
            <v>0</v>
          </cell>
        </row>
        <row r="6101">
          <cell r="AA6101">
            <v>0</v>
          </cell>
        </row>
        <row r="6102">
          <cell r="AA6102">
            <v>0</v>
          </cell>
        </row>
        <row r="6103">
          <cell r="AA6103">
            <v>0</v>
          </cell>
        </row>
        <row r="6104">
          <cell r="AA6104">
            <v>0</v>
          </cell>
        </row>
        <row r="6105">
          <cell r="AA6105">
            <v>0</v>
          </cell>
        </row>
        <row r="6106">
          <cell r="AA6106">
            <v>0</v>
          </cell>
        </row>
        <row r="6107">
          <cell r="AA6107">
            <v>0</v>
          </cell>
        </row>
        <row r="6108">
          <cell r="AA6108">
            <v>0</v>
          </cell>
        </row>
        <row r="6109">
          <cell r="AA6109">
            <v>0</v>
          </cell>
        </row>
        <row r="6110">
          <cell r="AA6110">
            <v>0</v>
          </cell>
        </row>
        <row r="6111">
          <cell r="AA6111">
            <v>0</v>
          </cell>
        </row>
        <row r="6112">
          <cell r="AA6112">
            <v>0</v>
          </cell>
        </row>
        <row r="6113">
          <cell r="AA6113">
            <v>0</v>
          </cell>
        </row>
        <row r="6114">
          <cell r="AA6114">
            <v>0</v>
          </cell>
        </row>
        <row r="6115">
          <cell r="AA6115">
            <v>0</v>
          </cell>
        </row>
        <row r="6116">
          <cell r="AA6116">
            <v>0</v>
          </cell>
        </row>
        <row r="6117">
          <cell r="AA6117">
            <v>0</v>
          </cell>
        </row>
        <row r="6118">
          <cell r="AA6118">
            <v>0</v>
          </cell>
        </row>
        <row r="6119">
          <cell r="AA6119">
            <v>0</v>
          </cell>
        </row>
        <row r="6120">
          <cell r="AA6120">
            <v>0</v>
          </cell>
        </row>
        <row r="6121">
          <cell r="AA6121">
            <v>0</v>
          </cell>
        </row>
        <row r="6122">
          <cell r="AA6122">
            <v>0</v>
          </cell>
        </row>
        <row r="6123">
          <cell r="AA6123">
            <v>0</v>
          </cell>
        </row>
        <row r="6124">
          <cell r="AA6124">
            <v>0</v>
          </cell>
        </row>
        <row r="6125">
          <cell r="AA6125">
            <v>0</v>
          </cell>
        </row>
        <row r="6126">
          <cell r="AA6126">
            <v>0</v>
          </cell>
        </row>
        <row r="6127">
          <cell r="AA6127">
            <v>0</v>
          </cell>
        </row>
        <row r="6128">
          <cell r="AA6128">
            <v>0</v>
          </cell>
        </row>
        <row r="6129">
          <cell r="AA6129">
            <v>0</v>
          </cell>
        </row>
        <row r="6130">
          <cell r="AA6130">
            <v>0</v>
          </cell>
        </row>
        <row r="6131">
          <cell r="AA6131">
            <v>0</v>
          </cell>
        </row>
        <row r="6132">
          <cell r="AA6132">
            <v>0</v>
          </cell>
        </row>
        <row r="6133">
          <cell r="AA6133">
            <v>0</v>
          </cell>
        </row>
        <row r="6134">
          <cell r="AA6134">
            <v>0</v>
          </cell>
        </row>
        <row r="6135">
          <cell r="AA6135">
            <v>0</v>
          </cell>
        </row>
        <row r="6136">
          <cell r="AA6136">
            <v>0</v>
          </cell>
        </row>
        <row r="6137">
          <cell r="AA6137">
            <v>0</v>
          </cell>
        </row>
        <row r="6138">
          <cell r="AA6138">
            <v>0</v>
          </cell>
        </row>
        <row r="6139">
          <cell r="AA6139">
            <v>0</v>
          </cell>
        </row>
        <row r="6140">
          <cell r="AA6140">
            <v>0</v>
          </cell>
        </row>
        <row r="6141">
          <cell r="AA6141">
            <v>0</v>
          </cell>
        </row>
        <row r="6142">
          <cell r="AA6142">
            <v>0</v>
          </cell>
        </row>
        <row r="6143">
          <cell r="AA6143">
            <v>0</v>
          </cell>
        </row>
        <row r="6144">
          <cell r="AA6144">
            <v>0</v>
          </cell>
        </row>
        <row r="6145">
          <cell r="AA6145">
            <v>0</v>
          </cell>
        </row>
        <row r="6146">
          <cell r="AA6146">
            <v>0</v>
          </cell>
        </row>
        <row r="6147">
          <cell r="AA6147">
            <v>0</v>
          </cell>
        </row>
        <row r="6148">
          <cell r="AA6148">
            <v>0</v>
          </cell>
        </row>
        <row r="6149">
          <cell r="AA6149">
            <v>0</v>
          </cell>
        </row>
        <row r="6150">
          <cell r="AA6150">
            <v>0</v>
          </cell>
        </row>
        <row r="6151">
          <cell r="AA6151">
            <v>0</v>
          </cell>
        </row>
        <row r="6152">
          <cell r="AA6152">
            <v>0</v>
          </cell>
        </row>
        <row r="6153">
          <cell r="AA6153">
            <v>0</v>
          </cell>
        </row>
        <row r="6154">
          <cell r="AA6154">
            <v>0</v>
          </cell>
        </row>
        <row r="6155">
          <cell r="AA6155">
            <v>0</v>
          </cell>
        </row>
        <row r="6156">
          <cell r="AA6156">
            <v>0</v>
          </cell>
        </row>
        <row r="6157">
          <cell r="AA6157">
            <v>0</v>
          </cell>
        </row>
        <row r="6158">
          <cell r="AA6158">
            <v>0</v>
          </cell>
        </row>
        <row r="6159">
          <cell r="AA6159">
            <v>0</v>
          </cell>
        </row>
        <row r="6160">
          <cell r="AA6160">
            <v>0</v>
          </cell>
        </row>
        <row r="6161">
          <cell r="AA6161">
            <v>0</v>
          </cell>
        </row>
        <row r="6162">
          <cell r="AA6162">
            <v>0</v>
          </cell>
        </row>
        <row r="6163">
          <cell r="AA6163">
            <v>0</v>
          </cell>
        </row>
        <row r="6164">
          <cell r="AA6164">
            <v>0</v>
          </cell>
        </row>
        <row r="6165">
          <cell r="AA6165">
            <v>0</v>
          </cell>
        </row>
        <row r="6166">
          <cell r="AA6166">
            <v>0</v>
          </cell>
        </row>
        <row r="6167">
          <cell r="AA6167">
            <v>0</v>
          </cell>
        </row>
        <row r="6168">
          <cell r="AA6168">
            <v>0</v>
          </cell>
        </row>
        <row r="6169">
          <cell r="AA6169">
            <v>0</v>
          </cell>
        </row>
        <row r="6170">
          <cell r="AA6170">
            <v>0</v>
          </cell>
        </row>
        <row r="6171">
          <cell r="AA6171">
            <v>0</v>
          </cell>
        </row>
        <row r="6172">
          <cell r="AA6172">
            <v>0</v>
          </cell>
        </row>
        <row r="6173">
          <cell r="AA6173">
            <v>0</v>
          </cell>
        </row>
        <row r="6174">
          <cell r="AA6174">
            <v>0</v>
          </cell>
        </row>
        <row r="6175">
          <cell r="AA6175">
            <v>0</v>
          </cell>
        </row>
        <row r="6176">
          <cell r="AA6176">
            <v>0</v>
          </cell>
        </row>
        <row r="6177">
          <cell r="AA6177">
            <v>0</v>
          </cell>
        </row>
        <row r="6178">
          <cell r="AA6178">
            <v>0</v>
          </cell>
        </row>
        <row r="6179">
          <cell r="AA6179">
            <v>0</v>
          </cell>
        </row>
        <row r="6180">
          <cell r="AA6180">
            <v>0</v>
          </cell>
        </row>
        <row r="6181">
          <cell r="AA6181">
            <v>0</v>
          </cell>
        </row>
        <row r="6182">
          <cell r="AA6182">
            <v>0</v>
          </cell>
        </row>
        <row r="6183">
          <cell r="AA6183">
            <v>0</v>
          </cell>
        </row>
        <row r="6184">
          <cell r="AA6184">
            <v>0</v>
          </cell>
        </row>
        <row r="6185">
          <cell r="AA6185">
            <v>0</v>
          </cell>
        </row>
        <row r="6186">
          <cell r="AA6186">
            <v>0</v>
          </cell>
        </row>
        <row r="6187">
          <cell r="AA6187">
            <v>0</v>
          </cell>
        </row>
        <row r="6188">
          <cell r="AA6188">
            <v>0</v>
          </cell>
        </row>
        <row r="6189">
          <cell r="AA6189">
            <v>0</v>
          </cell>
        </row>
        <row r="6190">
          <cell r="AA6190">
            <v>0</v>
          </cell>
        </row>
        <row r="6191">
          <cell r="AA6191">
            <v>0</v>
          </cell>
        </row>
        <row r="6192">
          <cell r="AA6192">
            <v>0</v>
          </cell>
        </row>
        <row r="6193">
          <cell r="AA6193">
            <v>0</v>
          </cell>
        </row>
        <row r="6194">
          <cell r="AA6194">
            <v>0</v>
          </cell>
        </row>
        <row r="6195">
          <cell r="AA6195">
            <v>0</v>
          </cell>
        </row>
        <row r="6196">
          <cell r="AA6196">
            <v>0</v>
          </cell>
        </row>
        <row r="6197">
          <cell r="AA6197">
            <v>0</v>
          </cell>
        </row>
        <row r="6198">
          <cell r="AA6198">
            <v>0</v>
          </cell>
        </row>
        <row r="6199">
          <cell r="AA6199">
            <v>0</v>
          </cell>
        </row>
        <row r="6200">
          <cell r="AA6200">
            <v>0</v>
          </cell>
        </row>
        <row r="6201">
          <cell r="AA6201">
            <v>0</v>
          </cell>
        </row>
        <row r="6202">
          <cell r="AA6202">
            <v>0</v>
          </cell>
        </row>
        <row r="6203">
          <cell r="AA6203">
            <v>0</v>
          </cell>
        </row>
        <row r="6204">
          <cell r="AA6204">
            <v>0</v>
          </cell>
        </row>
        <row r="6205">
          <cell r="AA6205">
            <v>0</v>
          </cell>
        </row>
        <row r="6206">
          <cell r="AA6206">
            <v>0</v>
          </cell>
        </row>
        <row r="6207">
          <cell r="AA6207">
            <v>0</v>
          </cell>
        </row>
        <row r="6208">
          <cell r="AA6208">
            <v>0</v>
          </cell>
        </row>
        <row r="6209">
          <cell r="AA6209">
            <v>0</v>
          </cell>
        </row>
        <row r="6210">
          <cell r="AA6210">
            <v>0</v>
          </cell>
        </row>
        <row r="6211">
          <cell r="AA6211">
            <v>0</v>
          </cell>
        </row>
        <row r="6212">
          <cell r="AA6212">
            <v>0</v>
          </cell>
        </row>
        <row r="6213">
          <cell r="AA6213">
            <v>0</v>
          </cell>
        </row>
        <row r="6214">
          <cell r="AA6214">
            <v>0</v>
          </cell>
        </row>
        <row r="6215">
          <cell r="AA6215">
            <v>0</v>
          </cell>
        </row>
        <row r="6216">
          <cell r="AA6216">
            <v>0</v>
          </cell>
        </row>
        <row r="6217">
          <cell r="AA6217">
            <v>0</v>
          </cell>
        </row>
        <row r="6218">
          <cell r="AA6218">
            <v>0</v>
          </cell>
        </row>
        <row r="6219">
          <cell r="AA6219">
            <v>0</v>
          </cell>
        </row>
        <row r="6220">
          <cell r="AA6220">
            <v>0</v>
          </cell>
        </row>
        <row r="6221">
          <cell r="AA6221">
            <v>0</v>
          </cell>
        </row>
        <row r="6222">
          <cell r="AA6222">
            <v>0</v>
          </cell>
        </row>
        <row r="6223">
          <cell r="AA6223">
            <v>0</v>
          </cell>
        </row>
        <row r="6224">
          <cell r="AA6224">
            <v>0</v>
          </cell>
        </row>
        <row r="6225">
          <cell r="AA6225">
            <v>0</v>
          </cell>
        </row>
        <row r="6226">
          <cell r="AA6226">
            <v>0</v>
          </cell>
        </row>
        <row r="6227">
          <cell r="AA6227">
            <v>0</v>
          </cell>
        </row>
        <row r="6228">
          <cell r="AA6228">
            <v>0</v>
          </cell>
        </row>
        <row r="6229">
          <cell r="AA6229">
            <v>0</v>
          </cell>
        </row>
        <row r="6230">
          <cell r="AA6230">
            <v>0</v>
          </cell>
        </row>
        <row r="6231">
          <cell r="AA6231">
            <v>0</v>
          </cell>
        </row>
        <row r="6232">
          <cell r="AA6232">
            <v>0</v>
          </cell>
        </row>
        <row r="6233">
          <cell r="AA6233">
            <v>0</v>
          </cell>
        </row>
        <row r="6234">
          <cell r="AA6234">
            <v>0</v>
          </cell>
        </row>
        <row r="6235">
          <cell r="AA6235">
            <v>0</v>
          </cell>
        </row>
        <row r="6236">
          <cell r="AA6236">
            <v>0</v>
          </cell>
        </row>
        <row r="6237">
          <cell r="AA6237">
            <v>0</v>
          </cell>
        </row>
        <row r="6238">
          <cell r="AA6238">
            <v>0</v>
          </cell>
        </row>
        <row r="6239">
          <cell r="AA6239">
            <v>0</v>
          </cell>
        </row>
        <row r="6240">
          <cell r="AA6240">
            <v>0</v>
          </cell>
        </row>
        <row r="6241">
          <cell r="AA6241">
            <v>0</v>
          </cell>
        </row>
        <row r="6242">
          <cell r="AA6242">
            <v>0</v>
          </cell>
        </row>
        <row r="6243">
          <cell r="AA6243">
            <v>0</v>
          </cell>
        </row>
        <row r="6244">
          <cell r="AA6244">
            <v>0</v>
          </cell>
        </row>
        <row r="6245">
          <cell r="AA6245">
            <v>0</v>
          </cell>
        </row>
        <row r="6246">
          <cell r="AA6246">
            <v>0</v>
          </cell>
        </row>
        <row r="6247">
          <cell r="AA6247">
            <v>0</v>
          </cell>
        </row>
        <row r="6248">
          <cell r="AA6248">
            <v>0</v>
          </cell>
        </row>
        <row r="6249">
          <cell r="AA6249">
            <v>0</v>
          </cell>
        </row>
        <row r="6250">
          <cell r="AA6250">
            <v>0</v>
          </cell>
        </row>
        <row r="6251">
          <cell r="AA6251">
            <v>0</v>
          </cell>
        </row>
        <row r="6252">
          <cell r="AA6252">
            <v>0</v>
          </cell>
        </row>
        <row r="6253">
          <cell r="AA6253">
            <v>0</v>
          </cell>
        </row>
        <row r="6254">
          <cell r="AA6254">
            <v>0</v>
          </cell>
        </row>
        <row r="6255">
          <cell r="AA6255">
            <v>0</v>
          </cell>
        </row>
        <row r="6256">
          <cell r="AA6256">
            <v>0</v>
          </cell>
        </row>
        <row r="6257">
          <cell r="AA6257">
            <v>0</v>
          </cell>
        </row>
        <row r="6258">
          <cell r="AA6258">
            <v>0</v>
          </cell>
        </row>
        <row r="6259">
          <cell r="AA6259">
            <v>0</v>
          </cell>
        </row>
        <row r="6260">
          <cell r="AA6260">
            <v>0</v>
          </cell>
        </row>
        <row r="6261">
          <cell r="AA6261">
            <v>0</v>
          </cell>
        </row>
        <row r="6262">
          <cell r="AA6262">
            <v>0</v>
          </cell>
        </row>
        <row r="6263">
          <cell r="AA6263">
            <v>0</v>
          </cell>
        </row>
        <row r="6264">
          <cell r="AA6264">
            <v>0</v>
          </cell>
        </row>
        <row r="6265">
          <cell r="AA6265">
            <v>0</v>
          </cell>
        </row>
        <row r="6266">
          <cell r="AA6266">
            <v>0</v>
          </cell>
        </row>
        <row r="6267">
          <cell r="AA6267">
            <v>0</v>
          </cell>
        </row>
        <row r="6268">
          <cell r="AA6268">
            <v>0</v>
          </cell>
        </row>
        <row r="6269">
          <cell r="AA6269">
            <v>0</v>
          </cell>
        </row>
        <row r="6270">
          <cell r="AA6270">
            <v>0</v>
          </cell>
        </row>
        <row r="6271">
          <cell r="AA6271">
            <v>0</v>
          </cell>
        </row>
        <row r="6272">
          <cell r="AA6272">
            <v>0</v>
          </cell>
        </row>
        <row r="6273">
          <cell r="AA6273">
            <v>0</v>
          </cell>
        </row>
        <row r="6274">
          <cell r="AA6274">
            <v>0</v>
          </cell>
        </row>
        <row r="6275">
          <cell r="AA6275">
            <v>0</v>
          </cell>
        </row>
        <row r="6276">
          <cell r="AA6276">
            <v>0</v>
          </cell>
        </row>
        <row r="6277">
          <cell r="AA6277">
            <v>0</v>
          </cell>
        </row>
        <row r="6278">
          <cell r="AA6278">
            <v>0</v>
          </cell>
        </row>
        <row r="6279">
          <cell r="AA6279">
            <v>0</v>
          </cell>
        </row>
        <row r="6280">
          <cell r="AA6280">
            <v>0</v>
          </cell>
        </row>
        <row r="6281">
          <cell r="AA6281">
            <v>0</v>
          </cell>
        </row>
        <row r="6282">
          <cell r="AA6282">
            <v>0</v>
          </cell>
        </row>
        <row r="6283">
          <cell r="AA6283">
            <v>0</v>
          </cell>
        </row>
        <row r="6284">
          <cell r="AA6284">
            <v>0</v>
          </cell>
        </row>
        <row r="6285">
          <cell r="AA6285">
            <v>0</v>
          </cell>
        </row>
        <row r="6286">
          <cell r="AA6286">
            <v>0</v>
          </cell>
        </row>
        <row r="6287">
          <cell r="AA6287">
            <v>0</v>
          </cell>
        </row>
        <row r="6288">
          <cell r="AA6288">
            <v>0</v>
          </cell>
        </row>
        <row r="6289">
          <cell r="AA6289">
            <v>0</v>
          </cell>
        </row>
        <row r="6290">
          <cell r="AA6290">
            <v>0</v>
          </cell>
        </row>
        <row r="6291">
          <cell r="AA6291">
            <v>0</v>
          </cell>
        </row>
        <row r="6292">
          <cell r="AA6292">
            <v>0</v>
          </cell>
        </row>
        <row r="6293">
          <cell r="AA6293">
            <v>0</v>
          </cell>
        </row>
        <row r="6294">
          <cell r="AA6294">
            <v>0</v>
          </cell>
        </row>
        <row r="6295">
          <cell r="AA6295">
            <v>0</v>
          </cell>
        </row>
        <row r="6296">
          <cell r="AA6296">
            <v>0</v>
          </cell>
        </row>
        <row r="6297">
          <cell r="AA6297">
            <v>0</v>
          </cell>
        </row>
        <row r="6298">
          <cell r="AA6298">
            <v>0</v>
          </cell>
        </row>
        <row r="6299">
          <cell r="AA6299">
            <v>0</v>
          </cell>
        </row>
        <row r="6300">
          <cell r="AA6300">
            <v>0</v>
          </cell>
        </row>
        <row r="6301">
          <cell r="AA6301">
            <v>0</v>
          </cell>
        </row>
        <row r="6302">
          <cell r="AA6302">
            <v>0</v>
          </cell>
        </row>
        <row r="6303">
          <cell r="AA6303">
            <v>0</v>
          </cell>
        </row>
        <row r="6304">
          <cell r="AA6304">
            <v>0</v>
          </cell>
        </row>
        <row r="6305">
          <cell r="AA6305">
            <v>0</v>
          </cell>
        </row>
        <row r="6306">
          <cell r="AA6306">
            <v>0</v>
          </cell>
        </row>
        <row r="6307">
          <cell r="AA6307">
            <v>0</v>
          </cell>
        </row>
        <row r="6308">
          <cell r="AA6308">
            <v>0</v>
          </cell>
        </row>
        <row r="6309">
          <cell r="AA6309">
            <v>0</v>
          </cell>
        </row>
        <row r="6310">
          <cell r="AA6310">
            <v>0</v>
          </cell>
        </row>
        <row r="6311">
          <cell r="AA6311">
            <v>0</v>
          </cell>
        </row>
        <row r="6312">
          <cell r="AA6312">
            <v>0</v>
          </cell>
        </row>
        <row r="6313">
          <cell r="AA6313">
            <v>0</v>
          </cell>
        </row>
        <row r="6314">
          <cell r="AA6314">
            <v>0</v>
          </cell>
        </row>
        <row r="6315">
          <cell r="AA6315">
            <v>0</v>
          </cell>
        </row>
        <row r="6316">
          <cell r="AA6316">
            <v>0</v>
          </cell>
        </row>
        <row r="6317">
          <cell r="AA6317">
            <v>0</v>
          </cell>
        </row>
        <row r="6318">
          <cell r="AA6318">
            <v>0</v>
          </cell>
        </row>
        <row r="6319">
          <cell r="AA6319">
            <v>0</v>
          </cell>
        </row>
        <row r="6320">
          <cell r="AA6320">
            <v>0</v>
          </cell>
        </row>
        <row r="6321">
          <cell r="AA6321">
            <v>0</v>
          </cell>
        </row>
        <row r="6322">
          <cell r="AA6322">
            <v>0</v>
          </cell>
        </row>
        <row r="6323">
          <cell r="AA6323">
            <v>0</v>
          </cell>
        </row>
        <row r="6324">
          <cell r="AA6324">
            <v>0</v>
          </cell>
        </row>
        <row r="6325">
          <cell r="AA6325">
            <v>0</v>
          </cell>
        </row>
        <row r="6326">
          <cell r="AA6326">
            <v>0</v>
          </cell>
        </row>
        <row r="6327">
          <cell r="AA6327">
            <v>0</v>
          </cell>
        </row>
        <row r="6328">
          <cell r="AA6328">
            <v>0</v>
          </cell>
        </row>
        <row r="6329">
          <cell r="AA6329">
            <v>0</v>
          </cell>
        </row>
        <row r="6330">
          <cell r="AA6330">
            <v>0</v>
          </cell>
        </row>
        <row r="6331">
          <cell r="AA6331">
            <v>0</v>
          </cell>
        </row>
        <row r="6332">
          <cell r="AA6332">
            <v>0</v>
          </cell>
        </row>
        <row r="6333">
          <cell r="AA6333">
            <v>0</v>
          </cell>
        </row>
        <row r="6334">
          <cell r="AA6334">
            <v>0</v>
          </cell>
        </row>
        <row r="6335">
          <cell r="AA6335">
            <v>0</v>
          </cell>
        </row>
        <row r="6336">
          <cell r="AA6336">
            <v>0</v>
          </cell>
        </row>
        <row r="6337">
          <cell r="AA6337">
            <v>0</v>
          </cell>
        </row>
        <row r="6338">
          <cell r="AA6338">
            <v>0</v>
          </cell>
        </row>
        <row r="6339">
          <cell r="AA6339">
            <v>0</v>
          </cell>
        </row>
        <row r="6340">
          <cell r="AA6340">
            <v>0</v>
          </cell>
        </row>
        <row r="6341">
          <cell r="AA6341">
            <v>0</v>
          </cell>
        </row>
        <row r="6342">
          <cell r="AA6342">
            <v>0</v>
          </cell>
        </row>
        <row r="6343">
          <cell r="AA6343">
            <v>0</v>
          </cell>
        </row>
        <row r="6344">
          <cell r="AA6344">
            <v>0</v>
          </cell>
        </row>
        <row r="6345">
          <cell r="AA6345">
            <v>0</v>
          </cell>
        </row>
        <row r="6346">
          <cell r="AA6346">
            <v>0</v>
          </cell>
        </row>
        <row r="6347">
          <cell r="AA6347">
            <v>0</v>
          </cell>
        </row>
        <row r="6348">
          <cell r="AA6348">
            <v>0</v>
          </cell>
        </row>
        <row r="6349">
          <cell r="AA6349">
            <v>0</v>
          </cell>
        </row>
        <row r="6350">
          <cell r="AA6350">
            <v>0</v>
          </cell>
        </row>
        <row r="6351">
          <cell r="AA6351">
            <v>0</v>
          </cell>
        </row>
        <row r="6352">
          <cell r="AA6352">
            <v>0</v>
          </cell>
        </row>
        <row r="6353">
          <cell r="AA6353">
            <v>0</v>
          </cell>
        </row>
        <row r="6354">
          <cell r="AA6354">
            <v>0</v>
          </cell>
        </row>
        <row r="6355">
          <cell r="AA6355">
            <v>0</v>
          </cell>
        </row>
        <row r="6356">
          <cell r="AA6356">
            <v>0</v>
          </cell>
        </row>
        <row r="6357">
          <cell r="AA6357">
            <v>0</v>
          </cell>
        </row>
        <row r="6358">
          <cell r="AA6358">
            <v>0</v>
          </cell>
        </row>
        <row r="6359">
          <cell r="AA6359">
            <v>0</v>
          </cell>
        </row>
        <row r="6360">
          <cell r="AA6360">
            <v>0</v>
          </cell>
        </row>
        <row r="6361">
          <cell r="AA6361">
            <v>0</v>
          </cell>
        </row>
        <row r="6362">
          <cell r="AA6362">
            <v>0</v>
          </cell>
        </row>
        <row r="6363">
          <cell r="AA6363">
            <v>0</v>
          </cell>
        </row>
        <row r="6364">
          <cell r="AA6364">
            <v>0</v>
          </cell>
        </row>
        <row r="6365">
          <cell r="AA6365">
            <v>0</v>
          </cell>
        </row>
        <row r="6366">
          <cell r="AA6366">
            <v>0</v>
          </cell>
        </row>
        <row r="6367">
          <cell r="AA6367">
            <v>0</v>
          </cell>
        </row>
        <row r="6368">
          <cell r="AA6368">
            <v>0</v>
          </cell>
        </row>
        <row r="6369">
          <cell r="AA6369">
            <v>0</v>
          </cell>
        </row>
        <row r="6370">
          <cell r="AA6370">
            <v>0</v>
          </cell>
        </row>
        <row r="6371">
          <cell r="AA6371">
            <v>0</v>
          </cell>
        </row>
        <row r="6372">
          <cell r="AA6372">
            <v>0</v>
          </cell>
        </row>
        <row r="6373">
          <cell r="AA6373">
            <v>0</v>
          </cell>
        </row>
        <row r="6374">
          <cell r="AA6374">
            <v>0</v>
          </cell>
        </row>
        <row r="6375">
          <cell r="AA6375">
            <v>0</v>
          </cell>
        </row>
        <row r="6376">
          <cell r="AA6376">
            <v>0</v>
          </cell>
        </row>
        <row r="6377">
          <cell r="AA6377">
            <v>0</v>
          </cell>
        </row>
        <row r="6378">
          <cell r="AA6378">
            <v>0</v>
          </cell>
        </row>
        <row r="6379">
          <cell r="AA6379">
            <v>0</v>
          </cell>
        </row>
        <row r="6380">
          <cell r="AA6380">
            <v>0</v>
          </cell>
        </row>
        <row r="6381">
          <cell r="AA6381">
            <v>0</v>
          </cell>
        </row>
        <row r="6382">
          <cell r="AA6382">
            <v>0</v>
          </cell>
        </row>
        <row r="6383">
          <cell r="AA6383">
            <v>0</v>
          </cell>
        </row>
        <row r="6384">
          <cell r="AA6384">
            <v>0</v>
          </cell>
        </row>
        <row r="6385">
          <cell r="AA6385">
            <v>0</v>
          </cell>
        </row>
        <row r="6386">
          <cell r="AA6386">
            <v>0</v>
          </cell>
        </row>
        <row r="6387">
          <cell r="AA6387">
            <v>0</v>
          </cell>
        </row>
        <row r="6388">
          <cell r="AA6388">
            <v>0</v>
          </cell>
        </row>
        <row r="6389">
          <cell r="AA6389">
            <v>0</v>
          </cell>
        </row>
        <row r="6390">
          <cell r="AA6390">
            <v>0</v>
          </cell>
        </row>
        <row r="6391">
          <cell r="AA6391">
            <v>0</v>
          </cell>
        </row>
        <row r="6392">
          <cell r="AA6392">
            <v>0</v>
          </cell>
        </row>
        <row r="6393">
          <cell r="AA6393">
            <v>0</v>
          </cell>
        </row>
        <row r="6394">
          <cell r="AA6394">
            <v>0</v>
          </cell>
        </row>
        <row r="6395">
          <cell r="AA6395">
            <v>0</v>
          </cell>
        </row>
        <row r="6396">
          <cell r="AA6396">
            <v>0</v>
          </cell>
        </row>
        <row r="6397">
          <cell r="AA6397">
            <v>0</v>
          </cell>
        </row>
        <row r="6398">
          <cell r="AA6398">
            <v>0</v>
          </cell>
        </row>
        <row r="6399">
          <cell r="AA6399">
            <v>0</v>
          </cell>
        </row>
        <row r="6400">
          <cell r="AA6400">
            <v>0</v>
          </cell>
        </row>
        <row r="6401">
          <cell r="AA6401">
            <v>0</v>
          </cell>
        </row>
        <row r="6402">
          <cell r="AA6402">
            <v>0</v>
          </cell>
        </row>
        <row r="6403">
          <cell r="AA6403">
            <v>0</v>
          </cell>
        </row>
        <row r="6404">
          <cell r="AA6404">
            <v>0</v>
          </cell>
        </row>
        <row r="6405">
          <cell r="AA6405">
            <v>0</v>
          </cell>
        </row>
        <row r="6406">
          <cell r="AA6406">
            <v>0</v>
          </cell>
        </row>
        <row r="6407">
          <cell r="AA6407">
            <v>0</v>
          </cell>
        </row>
        <row r="6408">
          <cell r="AA6408">
            <v>0</v>
          </cell>
        </row>
        <row r="6409">
          <cell r="AA6409">
            <v>0</v>
          </cell>
        </row>
        <row r="6410">
          <cell r="AA6410">
            <v>0</v>
          </cell>
        </row>
        <row r="6411">
          <cell r="AA6411">
            <v>0</v>
          </cell>
        </row>
        <row r="6412">
          <cell r="AA6412">
            <v>0</v>
          </cell>
        </row>
        <row r="6413">
          <cell r="AA6413">
            <v>0</v>
          </cell>
        </row>
        <row r="6414">
          <cell r="AA6414">
            <v>0</v>
          </cell>
        </row>
        <row r="6415">
          <cell r="AA6415">
            <v>0</v>
          </cell>
        </row>
        <row r="6416">
          <cell r="AA6416">
            <v>0</v>
          </cell>
        </row>
        <row r="6417">
          <cell r="AA6417">
            <v>0</v>
          </cell>
        </row>
        <row r="6418">
          <cell r="AA6418">
            <v>0</v>
          </cell>
        </row>
        <row r="6419">
          <cell r="AA6419">
            <v>0</v>
          </cell>
        </row>
        <row r="6420">
          <cell r="AA6420">
            <v>0</v>
          </cell>
        </row>
        <row r="6421">
          <cell r="AA6421">
            <v>0</v>
          </cell>
        </row>
        <row r="6422">
          <cell r="AA6422">
            <v>0</v>
          </cell>
        </row>
        <row r="6423">
          <cell r="AA6423">
            <v>0</v>
          </cell>
        </row>
        <row r="6424">
          <cell r="AA6424">
            <v>0</v>
          </cell>
        </row>
        <row r="6425">
          <cell r="AA6425">
            <v>0</v>
          </cell>
        </row>
        <row r="6426">
          <cell r="AA6426">
            <v>0</v>
          </cell>
        </row>
        <row r="6427">
          <cell r="AA6427">
            <v>0</v>
          </cell>
        </row>
        <row r="6428">
          <cell r="AA6428">
            <v>0</v>
          </cell>
        </row>
        <row r="6429">
          <cell r="AA6429">
            <v>0</v>
          </cell>
        </row>
        <row r="6430">
          <cell r="AA6430">
            <v>0</v>
          </cell>
        </row>
        <row r="6431">
          <cell r="AA6431">
            <v>0</v>
          </cell>
        </row>
        <row r="6432">
          <cell r="AA6432">
            <v>0</v>
          </cell>
        </row>
        <row r="6433">
          <cell r="AA6433">
            <v>0</v>
          </cell>
        </row>
        <row r="6434">
          <cell r="AA6434">
            <v>0</v>
          </cell>
        </row>
        <row r="6435">
          <cell r="AA6435">
            <v>0</v>
          </cell>
        </row>
        <row r="6436">
          <cell r="AA6436">
            <v>0</v>
          </cell>
        </row>
        <row r="6437">
          <cell r="AA6437">
            <v>0</v>
          </cell>
        </row>
        <row r="6438">
          <cell r="AA6438">
            <v>0</v>
          </cell>
        </row>
        <row r="6439">
          <cell r="AA6439">
            <v>0</v>
          </cell>
        </row>
        <row r="6440">
          <cell r="AA6440">
            <v>0</v>
          </cell>
        </row>
        <row r="6441">
          <cell r="AA6441">
            <v>0</v>
          </cell>
        </row>
        <row r="6442">
          <cell r="AA6442">
            <v>0</v>
          </cell>
        </row>
        <row r="6443">
          <cell r="AA6443">
            <v>0</v>
          </cell>
        </row>
        <row r="6444">
          <cell r="AA6444">
            <v>0</v>
          </cell>
        </row>
        <row r="6445">
          <cell r="AA6445">
            <v>0</v>
          </cell>
        </row>
        <row r="6446">
          <cell r="AA6446">
            <v>0</v>
          </cell>
        </row>
        <row r="6447">
          <cell r="AA6447">
            <v>0</v>
          </cell>
        </row>
        <row r="6448">
          <cell r="AA6448">
            <v>0</v>
          </cell>
        </row>
        <row r="6449">
          <cell r="AA6449">
            <v>0</v>
          </cell>
        </row>
        <row r="6450">
          <cell r="AA6450">
            <v>0</v>
          </cell>
        </row>
        <row r="6451">
          <cell r="AA6451">
            <v>0</v>
          </cell>
        </row>
        <row r="6452">
          <cell r="AA6452">
            <v>0</v>
          </cell>
        </row>
        <row r="6453">
          <cell r="AA6453">
            <v>0</v>
          </cell>
        </row>
        <row r="6454">
          <cell r="AA6454">
            <v>0</v>
          </cell>
        </row>
        <row r="6455">
          <cell r="AA6455">
            <v>0</v>
          </cell>
        </row>
        <row r="6456">
          <cell r="AA6456">
            <v>0</v>
          </cell>
        </row>
        <row r="6457">
          <cell r="AA6457">
            <v>0</v>
          </cell>
        </row>
        <row r="6458">
          <cell r="AA6458">
            <v>0</v>
          </cell>
        </row>
        <row r="6459">
          <cell r="AA6459">
            <v>0</v>
          </cell>
        </row>
        <row r="6460">
          <cell r="AA6460">
            <v>0</v>
          </cell>
        </row>
        <row r="6461">
          <cell r="AA6461">
            <v>0</v>
          </cell>
        </row>
        <row r="6462">
          <cell r="AA6462">
            <v>0</v>
          </cell>
        </row>
        <row r="6463">
          <cell r="AA6463">
            <v>0</v>
          </cell>
        </row>
        <row r="6464">
          <cell r="AA6464">
            <v>0</v>
          </cell>
        </row>
        <row r="6465">
          <cell r="AA6465">
            <v>0</v>
          </cell>
        </row>
        <row r="6466">
          <cell r="AA6466">
            <v>0</v>
          </cell>
        </row>
        <row r="6467">
          <cell r="AA6467">
            <v>0</v>
          </cell>
        </row>
        <row r="6468">
          <cell r="AA6468">
            <v>0</v>
          </cell>
        </row>
        <row r="6469">
          <cell r="AA6469">
            <v>0</v>
          </cell>
        </row>
        <row r="6470">
          <cell r="AA6470">
            <v>0</v>
          </cell>
        </row>
        <row r="6471">
          <cell r="AA6471">
            <v>0</v>
          </cell>
        </row>
        <row r="6472">
          <cell r="AA6472">
            <v>0</v>
          </cell>
        </row>
        <row r="6473">
          <cell r="AA6473">
            <v>0</v>
          </cell>
        </row>
        <row r="6474">
          <cell r="AA6474">
            <v>0</v>
          </cell>
        </row>
        <row r="6475">
          <cell r="AA6475">
            <v>0</v>
          </cell>
        </row>
        <row r="6476">
          <cell r="AA6476">
            <v>0</v>
          </cell>
        </row>
        <row r="6477">
          <cell r="AA6477">
            <v>0</v>
          </cell>
        </row>
        <row r="6478">
          <cell r="AA6478">
            <v>0</v>
          </cell>
        </row>
        <row r="6479">
          <cell r="AA6479">
            <v>0</v>
          </cell>
        </row>
        <row r="6480">
          <cell r="AA6480">
            <v>0</v>
          </cell>
        </row>
        <row r="6481">
          <cell r="AA6481">
            <v>0</v>
          </cell>
        </row>
        <row r="6482">
          <cell r="AA6482">
            <v>0</v>
          </cell>
        </row>
        <row r="6483">
          <cell r="AA6483">
            <v>0</v>
          </cell>
        </row>
        <row r="6484">
          <cell r="AA6484">
            <v>0</v>
          </cell>
        </row>
        <row r="6485">
          <cell r="AA6485">
            <v>0</v>
          </cell>
        </row>
        <row r="6486">
          <cell r="AA6486">
            <v>0</v>
          </cell>
        </row>
        <row r="6487">
          <cell r="AA6487">
            <v>0</v>
          </cell>
        </row>
        <row r="6488">
          <cell r="AA6488">
            <v>0</v>
          </cell>
        </row>
        <row r="6489">
          <cell r="AA6489">
            <v>0</v>
          </cell>
        </row>
        <row r="6490">
          <cell r="AA6490">
            <v>0</v>
          </cell>
        </row>
        <row r="6491">
          <cell r="AA6491">
            <v>0</v>
          </cell>
        </row>
        <row r="6492">
          <cell r="AA6492">
            <v>0</v>
          </cell>
        </row>
        <row r="6493">
          <cell r="AA6493">
            <v>0</v>
          </cell>
        </row>
        <row r="6494">
          <cell r="AA6494">
            <v>0</v>
          </cell>
        </row>
        <row r="6495">
          <cell r="AA6495">
            <v>0</v>
          </cell>
        </row>
        <row r="6496">
          <cell r="AA6496">
            <v>0</v>
          </cell>
        </row>
        <row r="6497">
          <cell r="AA6497">
            <v>0</v>
          </cell>
        </row>
        <row r="6498">
          <cell r="AA6498">
            <v>0</v>
          </cell>
        </row>
        <row r="6499">
          <cell r="AA6499">
            <v>0</v>
          </cell>
        </row>
        <row r="6500">
          <cell r="AA6500">
            <v>0</v>
          </cell>
        </row>
        <row r="6501">
          <cell r="AA6501">
            <v>0</v>
          </cell>
        </row>
        <row r="6502">
          <cell r="AA6502">
            <v>0</v>
          </cell>
        </row>
        <row r="6503">
          <cell r="AA6503">
            <v>0</v>
          </cell>
        </row>
        <row r="6504">
          <cell r="AA6504">
            <v>0</v>
          </cell>
        </row>
        <row r="6505">
          <cell r="AA6505">
            <v>0</v>
          </cell>
        </row>
        <row r="6506">
          <cell r="AA6506">
            <v>0</v>
          </cell>
        </row>
        <row r="6507">
          <cell r="AA6507">
            <v>0</v>
          </cell>
        </row>
        <row r="6508">
          <cell r="AA6508">
            <v>0</v>
          </cell>
        </row>
        <row r="6509">
          <cell r="AA6509">
            <v>0</v>
          </cell>
        </row>
        <row r="6510">
          <cell r="AA6510">
            <v>0</v>
          </cell>
        </row>
        <row r="6511">
          <cell r="AA6511">
            <v>0</v>
          </cell>
        </row>
        <row r="6512">
          <cell r="AA6512">
            <v>0</v>
          </cell>
        </row>
        <row r="6513">
          <cell r="AA6513">
            <v>0</v>
          </cell>
        </row>
        <row r="6514">
          <cell r="AA6514">
            <v>0</v>
          </cell>
        </row>
        <row r="6515">
          <cell r="AA6515">
            <v>0</v>
          </cell>
        </row>
        <row r="6516">
          <cell r="AA6516">
            <v>0</v>
          </cell>
        </row>
        <row r="6517">
          <cell r="AA6517">
            <v>0</v>
          </cell>
        </row>
        <row r="6518">
          <cell r="AA6518">
            <v>0</v>
          </cell>
        </row>
        <row r="6519">
          <cell r="AA6519">
            <v>0</v>
          </cell>
        </row>
        <row r="6520">
          <cell r="AA6520">
            <v>0</v>
          </cell>
        </row>
        <row r="6521">
          <cell r="AA6521">
            <v>0</v>
          </cell>
        </row>
        <row r="6522">
          <cell r="AA6522">
            <v>0</v>
          </cell>
        </row>
        <row r="6523">
          <cell r="AA6523">
            <v>0</v>
          </cell>
        </row>
        <row r="6524">
          <cell r="AA6524">
            <v>0</v>
          </cell>
        </row>
        <row r="6525">
          <cell r="AA6525">
            <v>0</v>
          </cell>
        </row>
        <row r="6526">
          <cell r="AA6526">
            <v>0</v>
          </cell>
        </row>
        <row r="6527">
          <cell r="AA6527">
            <v>0</v>
          </cell>
        </row>
        <row r="6528">
          <cell r="AA6528">
            <v>0</v>
          </cell>
        </row>
        <row r="6529">
          <cell r="AA6529">
            <v>0</v>
          </cell>
        </row>
        <row r="6530">
          <cell r="AA6530">
            <v>0</v>
          </cell>
        </row>
        <row r="6531">
          <cell r="AA6531">
            <v>0</v>
          </cell>
        </row>
        <row r="6532">
          <cell r="AA6532">
            <v>0</v>
          </cell>
        </row>
        <row r="6533">
          <cell r="AA6533">
            <v>0</v>
          </cell>
        </row>
        <row r="6534">
          <cell r="AA6534">
            <v>0</v>
          </cell>
        </row>
        <row r="6535">
          <cell r="AA6535">
            <v>0</v>
          </cell>
        </row>
        <row r="6536">
          <cell r="AA6536">
            <v>0</v>
          </cell>
        </row>
        <row r="6537">
          <cell r="AA6537">
            <v>0</v>
          </cell>
        </row>
        <row r="6538">
          <cell r="AA6538">
            <v>0</v>
          </cell>
        </row>
        <row r="6539">
          <cell r="AA6539">
            <v>0</v>
          </cell>
        </row>
        <row r="6540">
          <cell r="AA6540">
            <v>0</v>
          </cell>
        </row>
        <row r="6541">
          <cell r="AA6541">
            <v>0</v>
          </cell>
        </row>
        <row r="6542">
          <cell r="AA6542">
            <v>0</v>
          </cell>
        </row>
        <row r="6543">
          <cell r="AA6543">
            <v>0</v>
          </cell>
        </row>
        <row r="6544">
          <cell r="AA6544">
            <v>0</v>
          </cell>
        </row>
        <row r="6545">
          <cell r="AA6545">
            <v>0</v>
          </cell>
        </row>
        <row r="6546">
          <cell r="AA6546">
            <v>0</v>
          </cell>
        </row>
        <row r="6547">
          <cell r="AA6547">
            <v>0</v>
          </cell>
        </row>
        <row r="6548">
          <cell r="AA6548">
            <v>0</v>
          </cell>
        </row>
        <row r="6549">
          <cell r="AA6549">
            <v>0</v>
          </cell>
        </row>
        <row r="6550">
          <cell r="AA6550">
            <v>0</v>
          </cell>
        </row>
        <row r="6551">
          <cell r="AA6551">
            <v>0</v>
          </cell>
        </row>
        <row r="6552">
          <cell r="AA6552">
            <v>0</v>
          </cell>
        </row>
        <row r="6553">
          <cell r="AA6553">
            <v>0</v>
          </cell>
        </row>
        <row r="6554">
          <cell r="AA6554">
            <v>0</v>
          </cell>
        </row>
        <row r="6555">
          <cell r="AA6555">
            <v>0</v>
          </cell>
        </row>
        <row r="6556">
          <cell r="AA6556">
            <v>0</v>
          </cell>
        </row>
        <row r="6557">
          <cell r="AA6557">
            <v>0</v>
          </cell>
        </row>
        <row r="6558">
          <cell r="AA6558">
            <v>0</v>
          </cell>
        </row>
        <row r="6559">
          <cell r="AA6559">
            <v>0</v>
          </cell>
        </row>
        <row r="6560">
          <cell r="AA6560">
            <v>0</v>
          </cell>
        </row>
        <row r="6561">
          <cell r="AA6561">
            <v>0</v>
          </cell>
        </row>
        <row r="6562">
          <cell r="AA6562">
            <v>0</v>
          </cell>
        </row>
        <row r="6563">
          <cell r="AA6563">
            <v>0</v>
          </cell>
        </row>
        <row r="6564">
          <cell r="AA6564">
            <v>0</v>
          </cell>
        </row>
        <row r="6565">
          <cell r="AA6565">
            <v>0</v>
          </cell>
        </row>
        <row r="6566">
          <cell r="AA6566">
            <v>0</v>
          </cell>
        </row>
        <row r="6567">
          <cell r="AA6567">
            <v>0</v>
          </cell>
        </row>
        <row r="6568">
          <cell r="AA6568">
            <v>0</v>
          </cell>
        </row>
        <row r="6569">
          <cell r="AA6569">
            <v>0</v>
          </cell>
        </row>
        <row r="6570">
          <cell r="AA6570">
            <v>0</v>
          </cell>
        </row>
        <row r="6571">
          <cell r="AA6571">
            <v>0</v>
          </cell>
        </row>
        <row r="6572">
          <cell r="AA6572">
            <v>0</v>
          </cell>
        </row>
        <row r="6573">
          <cell r="AA6573">
            <v>0</v>
          </cell>
        </row>
        <row r="6574">
          <cell r="AA6574">
            <v>0</v>
          </cell>
        </row>
        <row r="6575">
          <cell r="AA6575">
            <v>0</v>
          </cell>
        </row>
        <row r="6576">
          <cell r="AA6576">
            <v>0</v>
          </cell>
        </row>
        <row r="6577">
          <cell r="AA6577">
            <v>0</v>
          </cell>
        </row>
        <row r="6578">
          <cell r="AA6578">
            <v>0</v>
          </cell>
        </row>
        <row r="6579">
          <cell r="AA6579">
            <v>0</v>
          </cell>
        </row>
        <row r="6580">
          <cell r="AA6580">
            <v>0</v>
          </cell>
        </row>
        <row r="6581">
          <cell r="AA6581">
            <v>0</v>
          </cell>
        </row>
        <row r="6582">
          <cell r="AA6582">
            <v>0</v>
          </cell>
        </row>
        <row r="6583">
          <cell r="AA6583">
            <v>0</v>
          </cell>
        </row>
        <row r="6584">
          <cell r="AA6584">
            <v>0</v>
          </cell>
        </row>
        <row r="6585">
          <cell r="AA6585">
            <v>0</v>
          </cell>
        </row>
        <row r="6586">
          <cell r="AA6586">
            <v>0</v>
          </cell>
        </row>
        <row r="6587">
          <cell r="AA6587">
            <v>0</v>
          </cell>
        </row>
        <row r="6588">
          <cell r="AA6588">
            <v>0</v>
          </cell>
        </row>
        <row r="6589">
          <cell r="AA6589">
            <v>0</v>
          </cell>
        </row>
        <row r="6590">
          <cell r="AA6590">
            <v>0</v>
          </cell>
        </row>
        <row r="6591">
          <cell r="AA6591">
            <v>0</v>
          </cell>
        </row>
        <row r="6592">
          <cell r="AA6592">
            <v>0</v>
          </cell>
        </row>
        <row r="6593">
          <cell r="AA6593">
            <v>0</v>
          </cell>
        </row>
        <row r="6594">
          <cell r="AA6594">
            <v>0</v>
          </cell>
        </row>
        <row r="6595">
          <cell r="AA6595">
            <v>0</v>
          </cell>
        </row>
        <row r="6596">
          <cell r="AA6596">
            <v>0</v>
          </cell>
        </row>
        <row r="6597">
          <cell r="AA6597">
            <v>0</v>
          </cell>
        </row>
        <row r="6598">
          <cell r="AA6598">
            <v>0</v>
          </cell>
        </row>
        <row r="6599">
          <cell r="AA6599">
            <v>0</v>
          </cell>
        </row>
        <row r="6600">
          <cell r="AA6600">
            <v>0</v>
          </cell>
        </row>
        <row r="6601">
          <cell r="AA6601">
            <v>0</v>
          </cell>
        </row>
        <row r="6602">
          <cell r="AA6602">
            <v>0</v>
          </cell>
        </row>
        <row r="6603">
          <cell r="AA6603">
            <v>0</v>
          </cell>
        </row>
        <row r="6604">
          <cell r="AA6604">
            <v>0</v>
          </cell>
        </row>
        <row r="6605">
          <cell r="AA6605">
            <v>0</v>
          </cell>
        </row>
        <row r="6606">
          <cell r="AA6606">
            <v>0</v>
          </cell>
        </row>
        <row r="6607">
          <cell r="AA6607">
            <v>0</v>
          </cell>
        </row>
        <row r="6608">
          <cell r="AA6608">
            <v>0</v>
          </cell>
        </row>
        <row r="6609">
          <cell r="AA6609">
            <v>0</v>
          </cell>
        </row>
        <row r="6610">
          <cell r="AA6610">
            <v>0</v>
          </cell>
        </row>
        <row r="6611">
          <cell r="AA6611">
            <v>0</v>
          </cell>
        </row>
        <row r="6612">
          <cell r="AA6612">
            <v>0</v>
          </cell>
        </row>
        <row r="6613">
          <cell r="AA6613">
            <v>0</v>
          </cell>
        </row>
        <row r="6614">
          <cell r="AA6614">
            <v>0</v>
          </cell>
        </row>
        <row r="6615">
          <cell r="AA6615">
            <v>0</v>
          </cell>
        </row>
        <row r="6616">
          <cell r="AA6616">
            <v>0</v>
          </cell>
        </row>
        <row r="6617">
          <cell r="AA6617">
            <v>0</v>
          </cell>
        </row>
        <row r="6618">
          <cell r="AA6618">
            <v>0</v>
          </cell>
        </row>
        <row r="6619">
          <cell r="AA6619">
            <v>0</v>
          </cell>
        </row>
        <row r="6620">
          <cell r="AA6620">
            <v>0</v>
          </cell>
        </row>
        <row r="6621">
          <cell r="AA6621">
            <v>0</v>
          </cell>
        </row>
        <row r="6622">
          <cell r="AA6622">
            <v>0</v>
          </cell>
        </row>
        <row r="6623">
          <cell r="AA6623">
            <v>0</v>
          </cell>
        </row>
        <row r="6624">
          <cell r="AA6624">
            <v>0</v>
          </cell>
        </row>
        <row r="6625">
          <cell r="AA6625">
            <v>0</v>
          </cell>
        </row>
        <row r="6626">
          <cell r="AA6626">
            <v>0</v>
          </cell>
        </row>
        <row r="6627">
          <cell r="AA6627">
            <v>0</v>
          </cell>
        </row>
        <row r="6628">
          <cell r="AA6628">
            <v>0</v>
          </cell>
        </row>
        <row r="6629">
          <cell r="AA6629">
            <v>0</v>
          </cell>
        </row>
        <row r="6630">
          <cell r="AA6630">
            <v>0</v>
          </cell>
        </row>
        <row r="6631">
          <cell r="AA6631">
            <v>0</v>
          </cell>
        </row>
        <row r="6632">
          <cell r="AA6632">
            <v>0</v>
          </cell>
        </row>
        <row r="6633">
          <cell r="AA6633">
            <v>0</v>
          </cell>
        </row>
        <row r="6634">
          <cell r="AA6634">
            <v>0</v>
          </cell>
        </row>
        <row r="6635">
          <cell r="AA6635">
            <v>0</v>
          </cell>
        </row>
        <row r="6636">
          <cell r="AA6636">
            <v>0</v>
          </cell>
        </row>
        <row r="6637">
          <cell r="AA6637">
            <v>0</v>
          </cell>
        </row>
        <row r="6638">
          <cell r="AA6638">
            <v>0</v>
          </cell>
        </row>
        <row r="6639">
          <cell r="AA6639">
            <v>0</v>
          </cell>
        </row>
        <row r="6640">
          <cell r="AA6640">
            <v>0</v>
          </cell>
        </row>
        <row r="6641">
          <cell r="AA6641">
            <v>0</v>
          </cell>
        </row>
        <row r="6642">
          <cell r="AA6642">
            <v>0</v>
          </cell>
        </row>
        <row r="6643">
          <cell r="AA6643">
            <v>0</v>
          </cell>
        </row>
        <row r="6644">
          <cell r="AA6644">
            <v>0</v>
          </cell>
        </row>
        <row r="6645">
          <cell r="AA6645">
            <v>0</v>
          </cell>
        </row>
        <row r="6646">
          <cell r="AA6646">
            <v>0</v>
          </cell>
        </row>
        <row r="6647">
          <cell r="AA6647">
            <v>0</v>
          </cell>
        </row>
        <row r="6648">
          <cell r="AA6648">
            <v>0</v>
          </cell>
        </row>
        <row r="6649">
          <cell r="AA6649">
            <v>0</v>
          </cell>
        </row>
        <row r="6650">
          <cell r="AA6650">
            <v>0</v>
          </cell>
        </row>
        <row r="6651">
          <cell r="AA6651">
            <v>0</v>
          </cell>
        </row>
        <row r="6652">
          <cell r="AA6652">
            <v>0</v>
          </cell>
        </row>
        <row r="6653">
          <cell r="AA6653">
            <v>0</v>
          </cell>
        </row>
        <row r="6654">
          <cell r="AA6654">
            <v>0</v>
          </cell>
        </row>
        <row r="6655">
          <cell r="AA6655">
            <v>0</v>
          </cell>
        </row>
        <row r="6656">
          <cell r="AA6656">
            <v>0</v>
          </cell>
        </row>
        <row r="6657">
          <cell r="AA6657">
            <v>0</v>
          </cell>
        </row>
        <row r="6658">
          <cell r="AA6658">
            <v>0</v>
          </cell>
        </row>
        <row r="6659">
          <cell r="AA6659">
            <v>0</v>
          </cell>
        </row>
        <row r="6660">
          <cell r="AA6660">
            <v>0</v>
          </cell>
        </row>
        <row r="6661">
          <cell r="AA6661">
            <v>0</v>
          </cell>
        </row>
        <row r="6662">
          <cell r="AA6662">
            <v>0</v>
          </cell>
        </row>
        <row r="6663">
          <cell r="AA6663">
            <v>0</v>
          </cell>
        </row>
        <row r="6664">
          <cell r="AA6664">
            <v>0</v>
          </cell>
        </row>
        <row r="6665">
          <cell r="AA6665">
            <v>0</v>
          </cell>
        </row>
        <row r="6666">
          <cell r="AA6666">
            <v>0</v>
          </cell>
        </row>
        <row r="6667">
          <cell r="AA6667">
            <v>0</v>
          </cell>
        </row>
        <row r="6668">
          <cell r="AA6668">
            <v>0</v>
          </cell>
        </row>
        <row r="6669">
          <cell r="AA6669">
            <v>0</v>
          </cell>
        </row>
        <row r="6670">
          <cell r="AA6670">
            <v>0</v>
          </cell>
        </row>
        <row r="6671">
          <cell r="AA6671">
            <v>0</v>
          </cell>
        </row>
        <row r="6672">
          <cell r="AA6672">
            <v>0</v>
          </cell>
        </row>
        <row r="6673">
          <cell r="AA6673">
            <v>0</v>
          </cell>
        </row>
        <row r="6674">
          <cell r="AA6674">
            <v>0</v>
          </cell>
        </row>
        <row r="6675">
          <cell r="AA6675">
            <v>0</v>
          </cell>
        </row>
        <row r="6676">
          <cell r="AA6676">
            <v>0</v>
          </cell>
        </row>
        <row r="6677">
          <cell r="AA6677">
            <v>0</v>
          </cell>
        </row>
        <row r="6678">
          <cell r="AA6678">
            <v>0</v>
          </cell>
        </row>
        <row r="6679">
          <cell r="AA6679">
            <v>0</v>
          </cell>
        </row>
        <row r="6680">
          <cell r="AA6680">
            <v>0</v>
          </cell>
        </row>
        <row r="6681">
          <cell r="AA6681">
            <v>0</v>
          </cell>
        </row>
        <row r="6682">
          <cell r="AA6682">
            <v>0</v>
          </cell>
        </row>
        <row r="6683">
          <cell r="AA6683">
            <v>0</v>
          </cell>
        </row>
        <row r="6684">
          <cell r="AA6684">
            <v>0</v>
          </cell>
        </row>
        <row r="6685">
          <cell r="AA6685">
            <v>0</v>
          </cell>
        </row>
        <row r="6686">
          <cell r="AA6686">
            <v>0</v>
          </cell>
        </row>
        <row r="6687">
          <cell r="AA6687">
            <v>0</v>
          </cell>
        </row>
        <row r="6688">
          <cell r="AA6688">
            <v>0</v>
          </cell>
        </row>
        <row r="6689">
          <cell r="AA6689">
            <v>0</v>
          </cell>
        </row>
        <row r="6690">
          <cell r="AA6690">
            <v>0</v>
          </cell>
        </row>
        <row r="6691">
          <cell r="AA6691">
            <v>0</v>
          </cell>
        </row>
        <row r="6692">
          <cell r="AA6692">
            <v>0</v>
          </cell>
        </row>
        <row r="6693">
          <cell r="AA6693">
            <v>0</v>
          </cell>
        </row>
        <row r="6694">
          <cell r="AA6694">
            <v>0</v>
          </cell>
        </row>
        <row r="6695">
          <cell r="AA6695">
            <v>0</v>
          </cell>
        </row>
        <row r="6696">
          <cell r="AA6696">
            <v>0</v>
          </cell>
        </row>
        <row r="6697">
          <cell r="AA6697">
            <v>0</v>
          </cell>
        </row>
        <row r="6698">
          <cell r="AA6698">
            <v>0</v>
          </cell>
        </row>
        <row r="6699">
          <cell r="AA6699">
            <v>0</v>
          </cell>
        </row>
        <row r="6700">
          <cell r="AA6700">
            <v>0</v>
          </cell>
        </row>
        <row r="6701">
          <cell r="AA6701">
            <v>0</v>
          </cell>
        </row>
        <row r="6702">
          <cell r="AA6702">
            <v>0</v>
          </cell>
        </row>
        <row r="6703">
          <cell r="AA6703">
            <v>0</v>
          </cell>
        </row>
        <row r="6704">
          <cell r="AA6704">
            <v>0</v>
          </cell>
        </row>
        <row r="6705">
          <cell r="AA6705">
            <v>0</v>
          </cell>
        </row>
        <row r="6706">
          <cell r="AA6706">
            <v>0</v>
          </cell>
        </row>
        <row r="6707">
          <cell r="AA6707">
            <v>0</v>
          </cell>
        </row>
        <row r="6708">
          <cell r="AA6708">
            <v>0</v>
          </cell>
        </row>
        <row r="6709">
          <cell r="AA6709">
            <v>0</v>
          </cell>
        </row>
        <row r="6710">
          <cell r="AA6710">
            <v>0</v>
          </cell>
        </row>
        <row r="6711">
          <cell r="AA6711">
            <v>0</v>
          </cell>
        </row>
        <row r="6712">
          <cell r="AA6712">
            <v>0</v>
          </cell>
        </row>
        <row r="6713">
          <cell r="AA6713">
            <v>0</v>
          </cell>
        </row>
        <row r="6714">
          <cell r="AA6714">
            <v>0</v>
          </cell>
        </row>
        <row r="6715">
          <cell r="AA6715">
            <v>0</v>
          </cell>
        </row>
        <row r="6716">
          <cell r="AA6716">
            <v>0</v>
          </cell>
        </row>
        <row r="6717">
          <cell r="AA6717">
            <v>0</v>
          </cell>
        </row>
        <row r="6718">
          <cell r="AA6718">
            <v>0</v>
          </cell>
        </row>
        <row r="6719">
          <cell r="AA6719">
            <v>0</v>
          </cell>
        </row>
        <row r="6720">
          <cell r="AA6720">
            <v>0</v>
          </cell>
        </row>
        <row r="6721">
          <cell r="AA6721">
            <v>0</v>
          </cell>
        </row>
        <row r="6722">
          <cell r="AA6722">
            <v>0</v>
          </cell>
        </row>
        <row r="6723">
          <cell r="AA6723">
            <v>0</v>
          </cell>
        </row>
        <row r="6724">
          <cell r="AA6724">
            <v>0</v>
          </cell>
        </row>
        <row r="6725">
          <cell r="AA6725">
            <v>0</v>
          </cell>
        </row>
        <row r="6726">
          <cell r="AA6726">
            <v>0</v>
          </cell>
        </row>
        <row r="6727">
          <cell r="AA6727">
            <v>0</v>
          </cell>
        </row>
        <row r="6728">
          <cell r="AA6728">
            <v>0</v>
          </cell>
        </row>
        <row r="6729">
          <cell r="AA6729">
            <v>0</v>
          </cell>
        </row>
        <row r="6730">
          <cell r="AA6730">
            <v>0</v>
          </cell>
        </row>
        <row r="6731">
          <cell r="AA6731">
            <v>0</v>
          </cell>
        </row>
        <row r="6732">
          <cell r="AA6732">
            <v>0</v>
          </cell>
        </row>
        <row r="6733">
          <cell r="AA6733">
            <v>0</v>
          </cell>
        </row>
        <row r="6734">
          <cell r="AA6734">
            <v>0</v>
          </cell>
        </row>
        <row r="6735">
          <cell r="AA6735">
            <v>0</v>
          </cell>
        </row>
        <row r="6736">
          <cell r="AA6736">
            <v>0</v>
          </cell>
        </row>
        <row r="6737">
          <cell r="AA6737">
            <v>0</v>
          </cell>
        </row>
        <row r="6738">
          <cell r="AA6738">
            <v>0</v>
          </cell>
        </row>
        <row r="6739">
          <cell r="AA6739">
            <v>0</v>
          </cell>
        </row>
        <row r="6740">
          <cell r="AA6740">
            <v>0</v>
          </cell>
        </row>
        <row r="6741">
          <cell r="AA6741">
            <v>0</v>
          </cell>
        </row>
        <row r="6742">
          <cell r="AA6742">
            <v>0</v>
          </cell>
        </row>
        <row r="6743">
          <cell r="AA6743">
            <v>0</v>
          </cell>
        </row>
        <row r="6744">
          <cell r="AA6744">
            <v>0</v>
          </cell>
        </row>
        <row r="6745">
          <cell r="AA6745">
            <v>0</v>
          </cell>
        </row>
        <row r="6746">
          <cell r="AA6746">
            <v>0</v>
          </cell>
        </row>
        <row r="6747">
          <cell r="AA6747">
            <v>0</v>
          </cell>
        </row>
        <row r="6748">
          <cell r="AA6748">
            <v>0</v>
          </cell>
        </row>
        <row r="6749">
          <cell r="AA6749">
            <v>0</v>
          </cell>
        </row>
        <row r="6750">
          <cell r="AA6750">
            <v>0</v>
          </cell>
        </row>
        <row r="6751">
          <cell r="AA6751">
            <v>0</v>
          </cell>
        </row>
        <row r="6752">
          <cell r="AA6752">
            <v>0</v>
          </cell>
        </row>
        <row r="6753">
          <cell r="AA6753">
            <v>0</v>
          </cell>
        </row>
        <row r="6754">
          <cell r="AA6754">
            <v>0</v>
          </cell>
        </row>
        <row r="6755">
          <cell r="AA6755">
            <v>0</v>
          </cell>
        </row>
        <row r="6756">
          <cell r="AA6756">
            <v>0</v>
          </cell>
        </row>
        <row r="6757">
          <cell r="AA6757">
            <v>0</v>
          </cell>
        </row>
        <row r="6758">
          <cell r="AA6758">
            <v>0</v>
          </cell>
        </row>
        <row r="6759">
          <cell r="AA6759">
            <v>0</v>
          </cell>
        </row>
        <row r="6760">
          <cell r="AA6760">
            <v>0</v>
          </cell>
        </row>
        <row r="6761">
          <cell r="AA6761">
            <v>0</v>
          </cell>
        </row>
        <row r="6762">
          <cell r="AA6762">
            <v>0</v>
          </cell>
        </row>
        <row r="6763">
          <cell r="AA6763">
            <v>0</v>
          </cell>
        </row>
        <row r="6764">
          <cell r="AA6764">
            <v>0</v>
          </cell>
        </row>
        <row r="6765">
          <cell r="AA6765">
            <v>0</v>
          </cell>
        </row>
        <row r="6766">
          <cell r="AA6766">
            <v>0</v>
          </cell>
        </row>
        <row r="6767">
          <cell r="AA6767">
            <v>0</v>
          </cell>
        </row>
        <row r="6768">
          <cell r="AA6768">
            <v>0</v>
          </cell>
        </row>
        <row r="6769">
          <cell r="AA6769">
            <v>0</v>
          </cell>
        </row>
        <row r="6770">
          <cell r="AA6770">
            <v>0</v>
          </cell>
        </row>
        <row r="6771">
          <cell r="AA6771">
            <v>0</v>
          </cell>
        </row>
        <row r="6772">
          <cell r="AA6772">
            <v>0</v>
          </cell>
        </row>
        <row r="6773">
          <cell r="AA6773">
            <v>0</v>
          </cell>
        </row>
        <row r="6774">
          <cell r="AA6774">
            <v>0</v>
          </cell>
        </row>
        <row r="6775">
          <cell r="AA6775">
            <v>0</v>
          </cell>
        </row>
        <row r="6776">
          <cell r="AA6776">
            <v>0</v>
          </cell>
        </row>
        <row r="6777">
          <cell r="AA6777">
            <v>0</v>
          </cell>
        </row>
        <row r="6778">
          <cell r="AA6778">
            <v>0</v>
          </cell>
        </row>
        <row r="6779">
          <cell r="AA6779">
            <v>0</v>
          </cell>
        </row>
        <row r="6780">
          <cell r="AA6780">
            <v>0</v>
          </cell>
        </row>
        <row r="6781">
          <cell r="AA6781">
            <v>0</v>
          </cell>
        </row>
        <row r="6782">
          <cell r="AA6782">
            <v>0</v>
          </cell>
        </row>
        <row r="6783">
          <cell r="AA6783">
            <v>0</v>
          </cell>
        </row>
        <row r="6784">
          <cell r="AA6784">
            <v>0</v>
          </cell>
        </row>
        <row r="6785">
          <cell r="AA6785">
            <v>0</v>
          </cell>
        </row>
        <row r="6786">
          <cell r="AA6786">
            <v>0</v>
          </cell>
        </row>
        <row r="6787">
          <cell r="AA6787">
            <v>0</v>
          </cell>
        </row>
        <row r="6788">
          <cell r="AA6788">
            <v>0</v>
          </cell>
        </row>
        <row r="6789">
          <cell r="AA6789">
            <v>0</v>
          </cell>
        </row>
        <row r="6790">
          <cell r="AA6790">
            <v>0</v>
          </cell>
        </row>
        <row r="6791">
          <cell r="AA6791">
            <v>0</v>
          </cell>
        </row>
        <row r="6792">
          <cell r="AA6792">
            <v>0</v>
          </cell>
        </row>
        <row r="6793">
          <cell r="AA6793">
            <v>0</v>
          </cell>
        </row>
        <row r="6794">
          <cell r="AA6794">
            <v>0</v>
          </cell>
        </row>
        <row r="6795">
          <cell r="AA6795">
            <v>0</v>
          </cell>
        </row>
        <row r="6796">
          <cell r="AA6796">
            <v>0</v>
          </cell>
        </row>
        <row r="6797">
          <cell r="AA6797">
            <v>0</v>
          </cell>
        </row>
        <row r="6798">
          <cell r="AA6798">
            <v>0</v>
          </cell>
        </row>
        <row r="6799">
          <cell r="AA6799">
            <v>0</v>
          </cell>
        </row>
        <row r="6800">
          <cell r="AA6800">
            <v>0</v>
          </cell>
        </row>
        <row r="6801">
          <cell r="AA6801">
            <v>0</v>
          </cell>
        </row>
        <row r="6802">
          <cell r="AA6802">
            <v>0</v>
          </cell>
        </row>
        <row r="6803">
          <cell r="AA6803">
            <v>0</v>
          </cell>
        </row>
        <row r="6804">
          <cell r="AA6804">
            <v>0</v>
          </cell>
        </row>
        <row r="6805">
          <cell r="AA6805">
            <v>0</v>
          </cell>
        </row>
        <row r="6806">
          <cell r="AA6806">
            <v>0</v>
          </cell>
        </row>
        <row r="6807">
          <cell r="AA6807">
            <v>0</v>
          </cell>
        </row>
        <row r="6808">
          <cell r="AA6808">
            <v>0</v>
          </cell>
        </row>
        <row r="6809">
          <cell r="AA6809">
            <v>0</v>
          </cell>
        </row>
        <row r="6810">
          <cell r="AA6810">
            <v>0</v>
          </cell>
        </row>
        <row r="6811">
          <cell r="AA6811">
            <v>0</v>
          </cell>
        </row>
        <row r="6812">
          <cell r="AA6812">
            <v>0</v>
          </cell>
        </row>
        <row r="6813">
          <cell r="AA6813">
            <v>0</v>
          </cell>
        </row>
        <row r="6814">
          <cell r="AA6814">
            <v>0</v>
          </cell>
        </row>
        <row r="6815">
          <cell r="AA6815">
            <v>0</v>
          </cell>
        </row>
        <row r="6816">
          <cell r="AA6816">
            <v>0</v>
          </cell>
        </row>
        <row r="6817">
          <cell r="AA6817">
            <v>0</v>
          </cell>
        </row>
        <row r="6818">
          <cell r="AA6818">
            <v>0</v>
          </cell>
        </row>
        <row r="6819">
          <cell r="AA6819">
            <v>0</v>
          </cell>
        </row>
        <row r="6820">
          <cell r="AA6820">
            <v>0</v>
          </cell>
        </row>
        <row r="6821">
          <cell r="AA6821">
            <v>0</v>
          </cell>
        </row>
        <row r="6822">
          <cell r="AA6822">
            <v>0</v>
          </cell>
        </row>
        <row r="6823">
          <cell r="AA6823">
            <v>0</v>
          </cell>
        </row>
        <row r="6824">
          <cell r="AA6824">
            <v>0</v>
          </cell>
        </row>
        <row r="6825">
          <cell r="AA6825">
            <v>0</v>
          </cell>
        </row>
        <row r="6826">
          <cell r="AA6826">
            <v>0</v>
          </cell>
        </row>
        <row r="6827">
          <cell r="AA6827">
            <v>0</v>
          </cell>
        </row>
        <row r="6828">
          <cell r="AA6828">
            <v>0</v>
          </cell>
        </row>
        <row r="6829">
          <cell r="AA6829">
            <v>0</v>
          </cell>
        </row>
        <row r="6830">
          <cell r="AA6830">
            <v>0</v>
          </cell>
        </row>
        <row r="6831">
          <cell r="AA6831">
            <v>0</v>
          </cell>
        </row>
        <row r="6832">
          <cell r="AA6832">
            <v>0</v>
          </cell>
        </row>
        <row r="6833">
          <cell r="AA6833">
            <v>0</v>
          </cell>
        </row>
        <row r="6834">
          <cell r="AA6834">
            <v>0</v>
          </cell>
        </row>
        <row r="6835">
          <cell r="AA6835">
            <v>0</v>
          </cell>
        </row>
        <row r="6836">
          <cell r="AA6836">
            <v>0</v>
          </cell>
        </row>
        <row r="6837">
          <cell r="AA6837">
            <v>0</v>
          </cell>
        </row>
        <row r="6838">
          <cell r="AA6838">
            <v>0</v>
          </cell>
        </row>
        <row r="6839">
          <cell r="AA6839">
            <v>0</v>
          </cell>
        </row>
        <row r="6840">
          <cell r="AA6840">
            <v>0</v>
          </cell>
        </row>
        <row r="6841">
          <cell r="AA6841">
            <v>0</v>
          </cell>
        </row>
        <row r="6842">
          <cell r="AA6842">
            <v>0</v>
          </cell>
        </row>
        <row r="6843">
          <cell r="AA6843">
            <v>0</v>
          </cell>
        </row>
        <row r="6844">
          <cell r="AA6844">
            <v>0</v>
          </cell>
        </row>
        <row r="6845">
          <cell r="AA6845">
            <v>0</v>
          </cell>
        </row>
        <row r="6846">
          <cell r="AA6846">
            <v>0</v>
          </cell>
        </row>
        <row r="6847">
          <cell r="AA6847">
            <v>0</v>
          </cell>
        </row>
        <row r="6848">
          <cell r="AA6848">
            <v>0</v>
          </cell>
        </row>
        <row r="6849">
          <cell r="AA6849">
            <v>0</v>
          </cell>
        </row>
        <row r="6850">
          <cell r="AA6850">
            <v>0</v>
          </cell>
        </row>
        <row r="6851">
          <cell r="AA6851">
            <v>0</v>
          </cell>
        </row>
        <row r="6852">
          <cell r="AA6852">
            <v>0</v>
          </cell>
        </row>
        <row r="6853">
          <cell r="AA6853">
            <v>0</v>
          </cell>
        </row>
        <row r="6854">
          <cell r="AA6854">
            <v>0</v>
          </cell>
        </row>
        <row r="6855">
          <cell r="AA6855">
            <v>0</v>
          </cell>
        </row>
        <row r="6856">
          <cell r="AA6856">
            <v>0</v>
          </cell>
        </row>
        <row r="6857">
          <cell r="AA6857">
            <v>0</v>
          </cell>
        </row>
        <row r="6858">
          <cell r="AA6858">
            <v>0</v>
          </cell>
        </row>
        <row r="6859">
          <cell r="AA6859">
            <v>0</v>
          </cell>
        </row>
        <row r="6860">
          <cell r="AA6860">
            <v>0</v>
          </cell>
        </row>
        <row r="6861">
          <cell r="AA6861">
            <v>0</v>
          </cell>
        </row>
        <row r="6862">
          <cell r="AA6862">
            <v>0</v>
          </cell>
        </row>
        <row r="6863">
          <cell r="AA6863">
            <v>0</v>
          </cell>
        </row>
        <row r="6864">
          <cell r="AA6864">
            <v>0</v>
          </cell>
        </row>
        <row r="6865">
          <cell r="AA6865">
            <v>0</v>
          </cell>
        </row>
        <row r="6866">
          <cell r="AA6866">
            <v>0</v>
          </cell>
        </row>
        <row r="6867">
          <cell r="AA6867">
            <v>0</v>
          </cell>
        </row>
        <row r="6868">
          <cell r="AA6868">
            <v>0</v>
          </cell>
        </row>
        <row r="6869">
          <cell r="AA6869">
            <v>0</v>
          </cell>
        </row>
        <row r="6870">
          <cell r="AA6870">
            <v>0</v>
          </cell>
        </row>
        <row r="6871">
          <cell r="AA6871">
            <v>0</v>
          </cell>
        </row>
        <row r="6872">
          <cell r="AA6872">
            <v>0</v>
          </cell>
        </row>
        <row r="6873">
          <cell r="AA6873">
            <v>0</v>
          </cell>
        </row>
        <row r="6874">
          <cell r="AA6874">
            <v>0</v>
          </cell>
        </row>
        <row r="6875">
          <cell r="AA6875">
            <v>0</v>
          </cell>
        </row>
        <row r="6876">
          <cell r="AA6876">
            <v>0</v>
          </cell>
        </row>
        <row r="6877">
          <cell r="AA6877">
            <v>0</v>
          </cell>
        </row>
        <row r="6878">
          <cell r="AA6878">
            <v>0</v>
          </cell>
        </row>
        <row r="6879">
          <cell r="AA6879">
            <v>0</v>
          </cell>
        </row>
        <row r="6880">
          <cell r="AA6880">
            <v>0</v>
          </cell>
        </row>
        <row r="6881">
          <cell r="AA6881">
            <v>0</v>
          </cell>
        </row>
        <row r="6882">
          <cell r="AA6882">
            <v>0</v>
          </cell>
        </row>
        <row r="6883">
          <cell r="AA6883">
            <v>0</v>
          </cell>
        </row>
        <row r="6884">
          <cell r="AA6884">
            <v>0</v>
          </cell>
        </row>
        <row r="6885">
          <cell r="AA6885">
            <v>0</v>
          </cell>
        </row>
        <row r="6886">
          <cell r="AA6886">
            <v>0</v>
          </cell>
        </row>
        <row r="6887">
          <cell r="AA6887">
            <v>0</v>
          </cell>
        </row>
        <row r="6888">
          <cell r="AA6888">
            <v>0</v>
          </cell>
        </row>
        <row r="6889">
          <cell r="AA6889">
            <v>0</v>
          </cell>
        </row>
        <row r="6890">
          <cell r="AA6890">
            <v>0</v>
          </cell>
        </row>
        <row r="6891">
          <cell r="AA6891">
            <v>0</v>
          </cell>
        </row>
        <row r="6892">
          <cell r="AA6892">
            <v>0</v>
          </cell>
        </row>
        <row r="6893">
          <cell r="AA6893">
            <v>0</v>
          </cell>
        </row>
        <row r="6894">
          <cell r="AA6894">
            <v>0</v>
          </cell>
        </row>
        <row r="6895">
          <cell r="AA6895">
            <v>0</v>
          </cell>
        </row>
        <row r="6896">
          <cell r="AA6896">
            <v>0</v>
          </cell>
        </row>
        <row r="6897">
          <cell r="AA6897">
            <v>0</v>
          </cell>
        </row>
        <row r="6898">
          <cell r="AA6898">
            <v>0</v>
          </cell>
        </row>
        <row r="6899">
          <cell r="AA6899">
            <v>0</v>
          </cell>
        </row>
        <row r="6900">
          <cell r="AA6900">
            <v>0</v>
          </cell>
        </row>
        <row r="6901">
          <cell r="AA6901">
            <v>0</v>
          </cell>
        </row>
        <row r="6902">
          <cell r="AA6902">
            <v>0</v>
          </cell>
        </row>
        <row r="6903">
          <cell r="AA6903">
            <v>0</v>
          </cell>
        </row>
        <row r="6904">
          <cell r="AA6904">
            <v>0</v>
          </cell>
        </row>
        <row r="6905">
          <cell r="AA6905">
            <v>0</v>
          </cell>
        </row>
        <row r="6906">
          <cell r="AA6906">
            <v>0</v>
          </cell>
        </row>
        <row r="6907">
          <cell r="AA6907">
            <v>0</v>
          </cell>
        </row>
        <row r="6908">
          <cell r="AA6908">
            <v>0</v>
          </cell>
        </row>
        <row r="6909">
          <cell r="AA6909">
            <v>0</v>
          </cell>
        </row>
        <row r="6910">
          <cell r="AA6910">
            <v>0</v>
          </cell>
        </row>
        <row r="6911">
          <cell r="AA6911">
            <v>0</v>
          </cell>
        </row>
        <row r="6912">
          <cell r="AA6912">
            <v>0</v>
          </cell>
        </row>
        <row r="6913">
          <cell r="AA6913">
            <v>0</v>
          </cell>
        </row>
        <row r="6914">
          <cell r="AA6914">
            <v>0</v>
          </cell>
        </row>
        <row r="6915">
          <cell r="AA6915">
            <v>0</v>
          </cell>
        </row>
        <row r="6916">
          <cell r="AA6916">
            <v>0</v>
          </cell>
        </row>
        <row r="6917">
          <cell r="AA6917">
            <v>0</v>
          </cell>
        </row>
        <row r="6918">
          <cell r="AA6918">
            <v>0</v>
          </cell>
        </row>
        <row r="6919">
          <cell r="AA6919">
            <v>0</v>
          </cell>
        </row>
        <row r="6920">
          <cell r="AA6920">
            <v>0</v>
          </cell>
        </row>
        <row r="6921">
          <cell r="AA6921">
            <v>0</v>
          </cell>
        </row>
        <row r="6922">
          <cell r="AA6922">
            <v>0</v>
          </cell>
        </row>
        <row r="6923">
          <cell r="AA6923">
            <v>0</v>
          </cell>
        </row>
        <row r="6924">
          <cell r="AA6924">
            <v>0</v>
          </cell>
        </row>
        <row r="6925">
          <cell r="AA6925">
            <v>0</v>
          </cell>
        </row>
        <row r="6926">
          <cell r="AA6926">
            <v>0</v>
          </cell>
        </row>
        <row r="6927">
          <cell r="AA6927">
            <v>0</v>
          </cell>
        </row>
        <row r="6928">
          <cell r="AA6928">
            <v>0</v>
          </cell>
        </row>
        <row r="6929">
          <cell r="AA6929">
            <v>0</v>
          </cell>
        </row>
        <row r="6930">
          <cell r="AA6930">
            <v>0</v>
          </cell>
        </row>
        <row r="6931">
          <cell r="AA6931">
            <v>0</v>
          </cell>
        </row>
        <row r="6932">
          <cell r="AA6932">
            <v>0</v>
          </cell>
        </row>
        <row r="6933">
          <cell r="AA6933">
            <v>0</v>
          </cell>
        </row>
        <row r="6934">
          <cell r="AA6934">
            <v>0</v>
          </cell>
        </row>
        <row r="6935">
          <cell r="AA6935">
            <v>0</v>
          </cell>
        </row>
        <row r="6936">
          <cell r="AA6936">
            <v>0</v>
          </cell>
        </row>
        <row r="6937">
          <cell r="AA6937">
            <v>0</v>
          </cell>
        </row>
        <row r="6938">
          <cell r="AA6938">
            <v>0</v>
          </cell>
        </row>
        <row r="6939">
          <cell r="AA6939">
            <v>0</v>
          </cell>
        </row>
        <row r="6940">
          <cell r="AA6940">
            <v>0</v>
          </cell>
        </row>
        <row r="6941">
          <cell r="AA6941">
            <v>0</v>
          </cell>
        </row>
        <row r="6942">
          <cell r="AA6942">
            <v>0</v>
          </cell>
        </row>
        <row r="6943">
          <cell r="AA6943">
            <v>0</v>
          </cell>
        </row>
        <row r="6944">
          <cell r="AA6944">
            <v>0</v>
          </cell>
        </row>
        <row r="6945">
          <cell r="AA6945">
            <v>0</v>
          </cell>
        </row>
        <row r="6946">
          <cell r="AA6946">
            <v>0</v>
          </cell>
        </row>
        <row r="6947">
          <cell r="AA6947">
            <v>0</v>
          </cell>
        </row>
        <row r="6948">
          <cell r="AA6948">
            <v>0</v>
          </cell>
        </row>
        <row r="6949">
          <cell r="AA6949">
            <v>0</v>
          </cell>
        </row>
        <row r="6950">
          <cell r="AA6950">
            <v>0</v>
          </cell>
        </row>
        <row r="6951">
          <cell r="AA6951">
            <v>0</v>
          </cell>
        </row>
        <row r="6952">
          <cell r="AA6952">
            <v>0</v>
          </cell>
        </row>
        <row r="6953">
          <cell r="AA6953">
            <v>0</v>
          </cell>
        </row>
        <row r="6954">
          <cell r="AA6954">
            <v>0</v>
          </cell>
        </row>
        <row r="6955">
          <cell r="AA6955">
            <v>0</v>
          </cell>
        </row>
        <row r="6956">
          <cell r="AA6956">
            <v>0</v>
          </cell>
        </row>
        <row r="6957">
          <cell r="AA6957">
            <v>0</v>
          </cell>
        </row>
        <row r="6958">
          <cell r="AA6958">
            <v>0</v>
          </cell>
        </row>
        <row r="6959">
          <cell r="AA6959">
            <v>0</v>
          </cell>
        </row>
        <row r="6960">
          <cell r="AA6960">
            <v>0</v>
          </cell>
        </row>
        <row r="6961">
          <cell r="AA6961">
            <v>0</v>
          </cell>
        </row>
        <row r="6962">
          <cell r="AA6962">
            <v>0</v>
          </cell>
        </row>
        <row r="6963">
          <cell r="AA6963">
            <v>0</v>
          </cell>
        </row>
        <row r="6964">
          <cell r="AA6964">
            <v>0</v>
          </cell>
        </row>
        <row r="6965">
          <cell r="AA6965">
            <v>0</v>
          </cell>
        </row>
        <row r="6966">
          <cell r="AA6966">
            <v>0</v>
          </cell>
        </row>
        <row r="6967">
          <cell r="AA6967">
            <v>0</v>
          </cell>
        </row>
        <row r="6968">
          <cell r="AA6968">
            <v>0</v>
          </cell>
        </row>
        <row r="6969">
          <cell r="AA6969">
            <v>0</v>
          </cell>
        </row>
        <row r="6970">
          <cell r="AA6970">
            <v>0</v>
          </cell>
        </row>
        <row r="6971">
          <cell r="AA6971">
            <v>0</v>
          </cell>
        </row>
        <row r="6972">
          <cell r="AA6972">
            <v>0</v>
          </cell>
        </row>
        <row r="6973">
          <cell r="AA6973">
            <v>0</v>
          </cell>
        </row>
        <row r="6974">
          <cell r="AA6974">
            <v>0</v>
          </cell>
        </row>
        <row r="6975">
          <cell r="AA6975">
            <v>0</v>
          </cell>
        </row>
        <row r="6976">
          <cell r="AA6976">
            <v>0</v>
          </cell>
        </row>
        <row r="6977">
          <cell r="AA6977">
            <v>0</v>
          </cell>
        </row>
        <row r="6978">
          <cell r="AA6978">
            <v>0</v>
          </cell>
        </row>
        <row r="6979">
          <cell r="AA6979">
            <v>0</v>
          </cell>
        </row>
        <row r="6980">
          <cell r="AA6980">
            <v>0</v>
          </cell>
        </row>
        <row r="6981">
          <cell r="AA6981">
            <v>0</v>
          </cell>
        </row>
        <row r="6982">
          <cell r="AA6982">
            <v>0</v>
          </cell>
        </row>
        <row r="6983">
          <cell r="AA6983">
            <v>0</v>
          </cell>
        </row>
        <row r="6984">
          <cell r="AA6984">
            <v>0</v>
          </cell>
        </row>
        <row r="6985">
          <cell r="AA6985">
            <v>0</v>
          </cell>
        </row>
        <row r="6986">
          <cell r="AA6986">
            <v>0</v>
          </cell>
        </row>
        <row r="6987">
          <cell r="AA6987">
            <v>0</v>
          </cell>
        </row>
        <row r="6988">
          <cell r="AA6988">
            <v>0</v>
          </cell>
        </row>
        <row r="6989">
          <cell r="AA6989">
            <v>0</v>
          </cell>
        </row>
        <row r="6990">
          <cell r="AA6990">
            <v>0</v>
          </cell>
        </row>
        <row r="6991">
          <cell r="AA6991">
            <v>0</v>
          </cell>
        </row>
        <row r="6992">
          <cell r="AA6992">
            <v>0</v>
          </cell>
        </row>
        <row r="6993">
          <cell r="AA6993">
            <v>0</v>
          </cell>
        </row>
        <row r="6994">
          <cell r="AA6994">
            <v>0</v>
          </cell>
        </row>
        <row r="6995">
          <cell r="AA6995">
            <v>0</v>
          </cell>
        </row>
        <row r="6996">
          <cell r="AA6996">
            <v>0</v>
          </cell>
        </row>
        <row r="6997">
          <cell r="AA6997">
            <v>0</v>
          </cell>
        </row>
        <row r="6998">
          <cell r="AA6998">
            <v>0</v>
          </cell>
        </row>
        <row r="6999">
          <cell r="AA6999">
            <v>0</v>
          </cell>
        </row>
        <row r="7000">
          <cell r="AA7000">
            <v>0</v>
          </cell>
        </row>
        <row r="7001">
          <cell r="AA7001">
            <v>0</v>
          </cell>
        </row>
        <row r="7002">
          <cell r="AA7002">
            <v>0</v>
          </cell>
        </row>
        <row r="7003">
          <cell r="AA7003">
            <v>0</v>
          </cell>
        </row>
        <row r="7004">
          <cell r="AA7004">
            <v>0</v>
          </cell>
        </row>
        <row r="7005">
          <cell r="AA7005">
            <v>0</v>
          </cell>
        </row>
        <row r="7006">
          <cell r="AA7006">
            <v>0</v>
          </cell>
        </row>
        <row r="7007">
          <cell r="AA7007">
            <v>0</v>
          </cell>
        </row>
        <row r="7008">
          <cell r="AA7008">
            <v>0</v>
          </cell>
        </row>
        <row r="7009">
          <cell r="AA7009">
            <v>0</v>
          </cell>
        </row>
        <row r="7010">
          <cell r="AA7010">
            <v>0</v>
          </cell>
        </row>
        <row r="7011">
          <cell r="AA7011">
            <v>0</v>
          </cell>
        </row>
        <row r="7012">
          <cell r="AA7012">
            <v>0</v>
          </cell>
        </row>
        <row r="7013">
          <cell r="AA7013">
            <v>0</v>
          </cell>
        </row>
        <row r="7014">
          <cell r="AA7014">
            <v>0</v>
          </cell>
        </row>
        <row r="7015">
          <cell r="AA7015">
            <v>0</v>
          </cell>
        </row>
        <row r="7016">
          <cell r="AA7016">
            <v>0</v>
          </cell>
        </row>
        <row r="7017">
          <cell r="AA7017">
            <v>0</v>
          </cell>
        </row>
        <row r="7018">
          <cell r="AA7018">
            <v>0</v>
          </cell>
        </row>
        <row r="7019">
          <cell r="AA7019">
            <v>0</v>
          </cell>
        </row>
        <row r="7020">
          <cell r="AA7020">
            <v>0</v>
          </cell>
        </row>
        <row r="7021">
          <cell r="AA7021">
            <v>0</v>
          </cell>
        </row>
        <row r="7022">
          <cell r="AA7022">
            <v>0</v>
          </cell>
        </row>
        <row r="7023">
          <cell r="AA7023">
            <v>0</v>
          </cell>
        </row>
        <row r="7024">
          <cell r="AA7024">
            <v>0</v>
          </cell>
        </row>
        <row r="7025">
          <cell r="AA7025">
            <v>0</v>
          </cell>
        </row>
        <row r="7026">
          <cell r="AA7026">
            <v>0</v>
          </cell>
        </row>
        <row r="7027">
          <cell r="AA7027">
            <v>0</v>
          </cell>
        </row>
        <row r="7028">
          <cell r="AA7028">
            <v>0</v>
          </cell>
        </row>
        <row r="7029">
          <cell r="AA7029">
            <v>0</v>
          </cell>
        </row>
        <row r="7030">
          <cell r="AA7030">
            <v>0</v>
          </cell>
        </row>
        <row r="7031">
          <cell r="AA7031">
            <v>0</v>
          </cell>
        </row>
        <row r="7032">
          <cell r="AA7032">
            <v>0</v>
          </cell>
        </row>
        <row r="7033">
          <cell r="AA7033">
            <v>0</v>
          </cell>
        </row>
        <row r="7034">
          <cell r="AA7034">
            <v>0</v>
          </cell>
        </row>
        <row r="7035">
          <cell r="AA7035">
            <v>0</v>
          </cell>
        </row>
        <row r="7036">
          <cell r="AA7036">
            <v>0</v>
          </cell>
        </row>
        <row r="7037">
          <cell r="AA7037">
            <v>0</v>
          </cell>
        </row>
        <row r="7038">
          <cell r="AA7038">
            <v>0</v>
          </cell>
        </row>
        <row r="7039">
          <cell r="AA7039">
            <v>0</v>
          </cell>
        </row>
        <row r="7040">
          <cell r="AA7040">
            <v>0</v>
          </cell>
        </row>
        <row r="7041">
          <cell r="AA7041">
            <v>0</v>
          </cell>
        </row>
        <row r="7042">
          <cell r="AA7042">
            <v>0</v>
          </cell>
        </row>
        <row r="7043">
          <cell r="AA7043">
            <v>0</v>
          </cell>
        </row>
        <row r="7044">
          <cell r="AA7044">
            <v>0</v>
          </cell>
        </row>
        <row r="7045">
          <cell r="AA7045">
            <v>0</v>
          </cell>
        </row>
        <row r="7046">
          <cell r="AA7046">
            <v>0</v>
          </cell>
        </row>
        <row r="7047">
          <cell r="AA7047">
            <v>0</v>
          </cell>
        </row>
        <row r="7048">
          <cell r="AA7048">
            <v>0</v>
          </cell>
        </row>
        <row r="7049">
          <cell r="AA7049">
            <v>0</v>
          </cell>
        </row>
        <row r="7050">
          <cell r="AA7050">
            <v>0</v>
          </cell>
        </row>
        <row r="7051">
          <cell r="AA7051">
            <v>0</v>
          </cell>
        </row>
        <row r="7052">
          <cell r="AA7052">
            <v>0</v>
          </cell>
        </row>
        <row r="7053">
          <cell r="AA7053">
            <v>0</v>
          </cell>
        </row>
        <row r="7054">
          <cell r="AA7054">
            <v>0</v>
          </cell>
        </row>
        <row r="7055">
          <cell r="AA7055">
            <v>0</v>
          </cell>
        </row>
        <row r="7056">
          <cell r="AA7056">
            <v>0</v>
          </cell>
        </row>
        <row r="7057">
          <cell r="AA7057">
            <v>0</v>
          </cell>
        </row>
        <row r="7058">
          <cell r="AA7058">
            <v>0</v>
          </cell>
        </row>
        <row r="7059">
          <cell r="AA7059">
            <v>0</v>
          </cell>
        </row>
        <row r="7060">
          <cell r="AA7060">
            <v>0</v>
          </cell>
        </row>
        <row r="7061">
          <cell r="AA7061">
            <v>0</v>
          </cell>
        </row>
        <row r="7062">
          <cell r="AA7062">
            <v>0</v>
          </cell>
        </row>
        <row r="7063">
          <cell r="AA7063">
            <v>0</v>
          </cell>
        </row>
        <row r="7064">
          <cell r="AA7064">
            <v>0</v>
          </cell>
        </row>
        <row r="7065">
          <cell r="AA7065">
            <v>0</v>
          </cell>
        </row>
        <row r="7066">
          <cell r="AA7066">
            <v>0</v>
          </cell>
        </row>
        <row r="7067">
          <cell r="AA7067">
            <v>0</v>
          </cell>
        </row>
        <row r="7068">
          <cell r="AA7068">
            <v>0</v>
          </cell>
        </row>
        <row r="7069">
          <cell r="AA7069">
            <v>0</v>
          </cell>
        </row>
        <row r="7070">
          <cell r="AA7070">
            <v>0</v>
          </cell>
        </row>
        <row r="7071">
          <cell r="AA7071">
            <v>0</v>
          </cell>
        </row>
        <row r="7072">
          <cell r="AA7072">
            <v>0</v>
          </cell>
        </row>
        <row r="7073">
          <cell r="AA7073">
            <v>0</v>
          </cell>
        </row>
        <row r="7074">
          <cell r="AA7074">
            <v>0</v>
          </cell>
        </row>
        <row r="7075">
          <cell r="AA7075">
            <v>0</v>
          </cell>
        </row>
        <row r="7076">
          <cell r="AA7076">
            <v>0</v>
          </cell>
        </row>
        <row r="7077">
          <cell r="AA7077">
            <v>0</v>
          </cell>
        </row>
        <row r="7078">
          <cell r="AA7078">
            <v>0</v>
          </cell>
        </row>
        <row r="7079">
          <cell r="AA7079">
            <v>0</v>
          </cell>
        </row>
        <row r="7080">
          <cell r="AA7080">
            <v>0</v>
          </cell>
        </row>
        <row r="7081">
          <cell r="AA7081">
            <v>0</v>
          </cell>
        </row>
        <row r="7082">
          <cell r="AA7082">
            <v>0</v>
          </cell>
        </row>
        <row r="7083">
          <cell r="AA7083">
            <v>0</v>
          </cell>
        </row>
        <row r="7084">
          <cell r="AA7084">
            <v>0</v>
          </cell>
        </row>
        <row r="7085">
          <cell r="AA7085">
            <v>0</v>
          </cell>
        </row>
        <row r="7086">
          <cell r="AA7086">
            <v>0</v>
          </cell>
        </row>
        <row r="7087">
          <cell r="AA7087">
            <v>0</v>
          </cell>
        </row>
        <row r="7088">
          <cell r="AA7088">
            <v>0</v>
          </cell>
        </row>
        <row r="7089">
          <cell r="AA7089">
            <v>0</v>
          </cell>
        </row>
        <row r="7090">
          <cell r="AA7090">
            <v>0</v>
          </cell>
        </row>
        <row r="7091">
          <cell r="AA7091">
            <v>0</v>
          </cell>
        </row>
        <row r="7092">
          <cell r="AA7092">
            <v>0</v>
          </cell>
        </row>
        <row r="7093">
          <cell r="AA7093">
            <v>0</v>
          </cell>
        </row>
        <row r="7094">
          <cell r="AA7094">
            <v>0</v>
          </cell>
        </row>
        <row r="7095">
          <cell r="AA7095">
            <v>0</v>
          </cell>
        </row>
        <row r="7096">
          <cell r="AA7096">
            <v>0</v>
          </cell>
        </row>
        <row r="7097">
          <cell r="AA7097">
            <v>0</v>
          </cell>
        </row>
        <row r="7098">
          <cell r="AA7098">
            <v>0</v>
          </cell>
        </row>
        <row r="7099">
          <cell r="AA7099">
            <v>0</v>
          </cell>
        </row>
        <row r="7100">
          <cell r="AA7100">
            <v>0</v>
          </cell>
        </row>
        <row r="7101">
          <cell r="AA7101">
            <v>0</v>
          </cell>
        </row>
        <row r="7102">
          <cell r="AA7102">
            <v>0</v>
          </cell>
        </row>
        <row r="7103">
          <cell r="AA7103">
            <v>0</v>
          </cell>
        </row>
        <row r="7104">
          <cell r="AA7104">
            <v>0</v>
          </cell>
        </row>
        <row r="7105">
          <cell r="AA7105">
            <v>0</v>
          </cell>
        </row>
        <row r="7106">
          <cell r="AA7106">
            <v>0</v>
          </cell>
        </row>
        <row r="7107">
          <cell r="AA7107">
            <v>0</v>
          </cell>
        </row>
        <row r="7108">
          <cell r="AA7108">
            <v>0</v>
          </cell>
        </row>
        <row r="7109">
          <cell r="AA7109">
            <v>0</v>
          </cell>
        </row>
        <row r="7110">
          <cell r="AA7110">
            <v>0</v>
          </cell>
        </row>
        <row r="7111">
          <cell r="AA7111">
            <v>0</v>
          </cell>
        </row>
        <row r="7112">
          <cell r="AA7112">
            <v>0</v>
          </cell>
        </row>
        <row r="7113">
          <cell r="AA7113">
            <v>0</v>
          </cell>
        </row>
        <row r="7114">
          <cell r="AA7114">
            <v>0</v>
          </cell>
        </row>
        <row r="7115">
          <cell r="AA7115">
            <v>0</v>
          </cell>
        </row>
        <row r="7116">
          <cell r="AA7116">
            <v>0</v>
          </cell>
        </row>
        <row r="7117">
          <cell r="AA7117">
            <v>0</v>
          </cell>
        </row>
        <row r="7118">
          <cell r="AA7118">
            <v>0</v>
          </cell>
        </row>
        <row r="7119">
          <cell r="AA7119">
            <v>0</v>
          </cell>
        </row>
        <row r="7120">
          <cell r="AA7120">
            <v>0</v>
          </cell>
        </row>
        <row r="7121">
          <cell r="AA7121">
            <v>0</v>
          </cell>
        </row>
        <row r="7122">
          <cell r="AA7122">
            <v>0</v>
          </cell>
        </row>
        <row r="7123">
          <cell r="AA7123">
            <v>0</v>
          </cell>
        </row>
        <row r="7124">
          <cell r="AA7124">
            <v>0</v>
          </cell>
        </row>
        <row r="7125">
          <cell r="AA7125">
            <v>0</v>
          </cell>
        </row>
        <row r="7126">
          <cell r="AA7126">
            <v>0</v>
          </cell>
        </row>
        <row r="7127">
          <cell r="AA7127">
            <v>0</v>
          </cell>
        </row>
        <row r="7128">
          <cell r="AA7128">
            <v>0</v>
          </cell>
        </row>
        <row r="7129">
          <cell r="AA7129">
            <v>0</v>
          </cell>
        </row>
        <row r="7130">
          <cell r="AA7130">
            <v>0</v>
          </cell>
        </row>
        <row r="7131">
          <cell r="AA7131">
            <v>0</v>
          </cell>
        </row>
        <row r="7132">
          <cell r="AA7132">
            <v>0</v>
          </cell>
        </row>
        <row r="7133">
          <cell r="AA7133">
            <v>0</v>
          </cell>
        </row>
        <row r="7134">
          <cell r="AA7134">
            <v>0</v>
          </cell>
        </row>
        <row r="7135">
          <cell r="AA7135">
            <v>0</v>
          </cell>
        </row>
        <row r="7136">
          <cell r="AA7136">
            <v>0</v>
          </cell>
        </row>
        <row r="7137">
          <cell r="AA7137">
            <v>0</v>
          </cell>
        </row>
        <row r="7138">
          <cell r="AA7138">
            <v>0</v>
          </cell>
        </row>
        <row r="7139">
          <cell r="AA7139">
            <v>0</v>
          </cell>
        </row>
        <row r="7140">
          <cell r="AA7140">
            <v>0</v>
          </cell>
        </row>
        <row r="7141">
          <cell r="AA7141">
            <v>0</v>
          </cell>
        </row>
        <row r="7142">
          <cell r="AA7142">
            <v>0</v>
          </cell>
        </row>
        <row r="7143">
          <cell r="AA7143">
            <v>0</v>
          </cell>
        </row>
        <row r="7144">
          <cell r="AA7144">
            <v>0</v>
          </cell>
        </row>
        <row r="7145">
          <cell r="AA7145">
            <v>0</v>
          </cell>
        </row>
        <row r="7146">
          <cell r="AA7146">
            <v>0</v>
          </cell>
        </row>
        <row r="7147">
          <cell r="AA7147">
            <v>0</v>
          </cell>
        </row>
        <row r="7148">
          <cell r="AA7148">
            <v>0</v>
          </cell>
        </row>
        <row r="7149">
          <cell r="AA7149">
            <v>0</v>
          </cell>
        </row>
        <row r="7150">
          <cell r="AA7150">
            <v>0</v>
          </cell>
        </row>
        <row r="7151">
          <cell r="AA7151">
            <v>0</v>
          </cell>
        </row>
        <row r="7152">
          <cell r="AA7152">
            <v>0</v>
          </cell>
        </row>
        <row r="7153">
          <cell r="AA7153">
            <v>0</v>
          </cell>
        </row>
        <row r="7154">
          <cell r="AA7154">
            <v>0</v>
          </cell>
        </row>
        <row r="7155">
          <cell r="AA7155">
            <v>0</v>
          </cell>
        </row>
        <row r="7156">
          <cell r="AA7156">
            <v>0</v>
          </cell>
        </row>
        <row r="7157">
          <cell r="AA7157">
            <v>0</v>
          </cell>
        </row>
        <row r="7158">
          <cell r="AA7158">
            <v>0</v>
          </cell>
        </row>
        <row r="7159">
          <cell r="AA7159">
            <v>0</v>
          </cell>
        </row>
        <row r="7160">
          <cell r="AA7160">
            <v>0</v>
          </cell>
        </row>
        <row r="7161">
          <cell r="AA7161">
            <v>0</v>
          </cell>
        </row>
        <row r="7162">
          <cell r="AA7162">
            <v>0</v>
          </cell>
        </row>
        <row r="7163">
          <cell r="AA7163">
            <v>0</v>
          </cell>
        </row>
        <row r="7164">
          <cell r="AA7164">
            <v>0</v>
          </cell>
        </row>
        <row r="7165">
          <cell r="AA7165">
            <v>0</v>
          </cell>
        </row>
        <row r="7166">
          <cell r="AA7166">
            <v>0</v>
          </cell>
        </row>
        <row r="7167">
          <cell r="AA7167">
            <v>0</v>
          </cell>
        </row>
        <row r="7168">
          <cell r="AA7168">
            <v>0</v>
          </cell>
        </row>
        <row r="7169">
          <cell r="AA7169">
            <v>0</v>
          </cell>
        </row>
        <row r="7170">
          <cell r="AA7170">
            <v>0</v>
          </cell>
        </row>
        <row r="7171">
          <cell r="AA7171">
            <v>0</v>
          </cell>
        </row>
        <row r="7172">
          <cell r="AA7172">
            <v>0</v>
          </cell>
        </row>
        <row r="7173">
          <cell r="AA7173">
            <v>0</v>
          </cell>
        </row>
        <row r="7174">
          <cell r="AA7174">
            <v>0</v>
          </cell>
        </row>
        <row r="7175">
          <cell r="AA7175">
            <v>0</v>
          </cell>
        </row>
        <row r="7176">
          <cell r="AA7176">
            <v>0</v>
          </cell>
        </row>
        <row r="7177">
          <cell r="AA7177">
            <v>0</v>
          </cell>
        </row>
        <row r="7178">
          <cell r="AA7178">
            <v>0</v>
          </cell>
        </row>
        <row r="7179">
          <cell r="AA7179">
            <v>0</v>
          </cell>
        </row>
        <row r="7180">
          <cell r="AA7180">
            <v>0</v>
          </cell>
        </row>
        <row r="7181">
          <cell r="AA7181">
            <v>0</v>
          </cell>
        </row>
        <row r="7182">
          <cell r="AA7182">
            <v>0</v>
          </cell>
        </row>
        <row r="7183">
          <cell r="AA7183">
            <v>0</v>
          </cell>
        </row>
        <row r="7184">
          <cell r="AA7184">
            <v>0</v>
          </cell>
        </row>
        <row r="7185">
          <cell r="AA7185">
            <v>0</v>
          </cell>
        </row>
        <row r="7186">
          <cell r="AA7186">
            <v>0</v>
          </cell>
        </row>
        <row r="7187">
          <cell r="AA7187">
            <v>0</v>
          </cell>
        </row>
        <row r="7188">
          <cell r="AA7188">
            <v>0</v>
          </cell>
        </row>
        <row r="7189">
          <cell r="AA7189">
            <v>0</v>
          </cell>
        </row>
        <row r="7190">
          <cell r="AA7190">
            <v>0</v>
          </cell>
        </row>
        <row r="7191">
          <cell r="AA7191">
            <v>0</v>
          </cell>
        </row>
        <row r="7192">
          <cell r="AA7192">
            <v>0</v>
          </cell>
        </row>
        <row r="7193">
          <cell r="AA7193">
            <v>0</v>
          </cell>
        </row>
        <row r="7194">
          <cell r="AA7194">
            <v>0</v>
          </cell>
        </row>
        <row r="7195">
          <cell r="AA7195">
            <v>0</v>
          </cell>
        </row>
        <row r="7196">
          <cell r="AA7196">
            <v>0</v>
          </cell>
        </row>
        <row r="7197">
          <cell r="AA7197">
            <v>0</v>
          </cell>
        </row>
        <row r="7198">
          <cell r="AA7198">
            <v>0</v>
          </cell>
        </row>
        <row r="7199">
          <cell r="AA7199">
            <v>0</v>
          </cell>
        </row>
        <row r="7200">
          <cell r="AA7200">
            <v>0</v>
          </cell>
        </row>
        <row r="7201">
          <cell r="AA7201">
            <v>0</v>
          </cell>
        </row>
        <row r="7202">
          <cell r="AA7202">
            <v>0</v>
          </cell>
        </row>
        <row r="7203">
          <cell r="AA7203">
            <v>0</v>
          </cell>
        </row>
        <row r="7204">
          <cell r="AA7204">
            <v>0</v>
          </cell>
        </row>
        <row r="7205">
          <cell r="AA7205">
            <v>0</v>
          </cell>
        </row>
        <row r="7206">
          <cell r="AA7206">
            <v>0</v>
          </cell>
        </row>
        <row r="7207">
          <cell r="AA7207">
            <v>0</v>
          </cell>
        </row>
        <row r="7208">
          <cell r="AA7208">
            <v>0</v>
          </cell>
        </row>
        <row r="7209">
          <cell r="AA7209">
            <v>0</v>
          </cell>
        </row>
        <row r="7210">
          <cell r="AA7210">
            <v>0</v>
          </cell>
        </row>
        <row r="7211">
          <cell r="AA7211">
            <v>0</v>
          </cell>
        </row>
        <row r="7212">
          <cell r="AA7212">
            <v>0</v>
          </cell>
        </row>
        <row r="7213">
          <cell r="AA7213">
            <v>0</v>
          </cell>
        </row>
        <row r="7214">
          <cell r="AA7214">
            <v>0</v>
          </cell>
        </row>
        <row r="7215">
          <cell r="AA7215">
            <v>0</v>
          </cell>
        </row>
        <row r="7216">
          <cell r="AA7216">
            <v>0</v>
          </cell>
        </row>
        <row r="7217">
          <cell r="AA7217">
            <v>0</v>
          </cell>
        </row>
        <row r="7218">
          <cell r="AA7218">
            <v>0</v>
          </cell>
        </row>
        <row r="7219">
          <cell r="AA7219">
            <v>0</v>
          </cell>
        </row>
        <row r="7220">
          <cell r="AA7220">
            <v>0</v>
          </cell>
        </row>
        <row r="7221">
          <cell r="AA7221">
            <v>0</v>
          </cell>
        </row>
        <row r="7222">
          <cell r="AA7222">
            <v>0</v>
          </cell>
        </row>
        <row r="7223">
          <cell r="AA7223">
            <v>0</v>
          </cell>
        </row>
        <row r="7224">
          <cell r="AA7224">
            <v>0</v>
          </cell>
        </row>
        <row r="7225">
          <cell r="AA7225">
            <v>0</v>
          </cell>
        </row>
        <row r="7226">
          <cell r="AA7226">
            <v>0</v>
          </cell>
        </row>
        <row r="7227">
          <cell r="AA7227">
            <v>0</v>
          </cell>
        </row>
        <row r="7228">
          <cell r="AA7228">
            <v>0</v>
          </cell>
        </row>
        <row r="7229">
          <cell r="AA7229">
            <v>0</v>
          </cell>
        </row>
        <row r="7230">
          <cell r="AA7230">
            <v>0</v>
          </cell>
        </row>
        <row r="7231">
          <cell r="AA7231">
            <v>0</v>
          </cell>
        </row>
        <row r="7232">
          <cell r="AA7232">
            <v>0</v>
          </cell>
        </row>
        <row r="7233">
          <cell r="AA7233">
            <v>0</v>
          </cell>
        </row>
        <row r="7234">
          <cell r="AA7234">
            <v>0</v>
          </cell>
        </row>
        <row r="7235">
          <cell r="AA7235">
            <v>0</v>
          </cell>
        </row>
        <row r="7236">
          <cell r="AA7236">
            <v>0</v>
          </cell>
        </row>
        <row r="7237">
          <cell r="AA7237">
            <v>0</v>
          </cell>
        </row>
        <row r="7238">
          <cell r="AA7238">
            <v>0</v>
          </cell>
        </row>
        <row r="7239">
          <cell r="AA7239">
            <v>0</v>
          </cell>
        </row>
        <row r="7240">
          <cell r="AA7240">
            <v>0</v>
          </cell>
        </row>
        <row r="7241">
          <cell r="AA7241">
            <v>0</v>
          </cell>
        </row>
        <row r="7242">
          <cell r="AA7242">
            <v>0</v>
          </cell>
        </row>
        <row r="7243">
          <cell r="AA7243">
            <v>0</v>
          </cell>
        </row>
        <row r="7244">
          <cell r="AA7244">
            <v>0</v>
          </cell>
        </row>
        <row r="7245">
          <cell r="AA7245">
            <v>0</v>
          </cell>
        </row>
        <row r="7246">
          <cell r="AA7246">
            <v>0</v>
          </cell>
        </row>
        <row r="7247">
          <cell r="AA7247">
            <v>0</v>
          </cell>
        </row>
        <row r="7248">
          <cell r="AA7248">
            <v>0</v>
          </cell>
        </row>
        <row r="7249">
          <cell r="AA7249">
            <v>0</v>
          </cell>
        </row>
        <row r="7250">
          <cell r="AA7250">
            <v>0</v>
          </cell>
        </row>
        <row r="7251">
          <cell r="AA7251">
            <v>0</v>
          </cell>
        </row>
        <row r="7252">
          <cell r="AA7252">
            <v>0</v>
          </cell>
        </row>
        <row r="7253">
          <cell r="AA7253">
            <v>0</v>
          </cell>
        </row>
        <row r="7254">
          <cell r="AA7254">
            <v>0</v>
          </cell>
        </row>
        <row r="7255">
          <cell r="AA7255">
            <v>0</v>
          </cell>
        </row>
        <row r="7256">
          <cell r="AA7256">
            <v>0</v>
          </cell>
        </row>
        <row r="7257">
          <cell r="AA7257">
            <v>0</v>
          </cell>
        </row>
        <row r="7258">
          <cell r="AA7258">
            <v>0</v>
          </cell>
        </row>
        <row r="7259">
          <cell r="AA7259">
            <v>0</v>
          </cell>
        </row>
        <row r="7260">
          <cell r="AA7260">
            <v>0</v>
          </cell>
        </row>
        <row r="7261">
          <cell r="AA7261">
            <v>0</v>
          </cell>
        </row>
        <row r="7262">
          <cell r="AA7262">
            <v>0</v>
          </cell>
        </row>
        <row r="7263">
          <cell r="AA7263">
            <v>0</v>
          </cell>
        </row>
        <row r="7264">
          <cell r="AA7264">
            <v>0</v>
          </cell>
        </row>
        <row r="7265">
          <cell r="AA7265">
            <v>0</v>
          </cell>
        </row>
        <row r="7266">
          <cell r="AA7266">
            <v>0</v>
          </cell>
        </row>
        <row r="7267">
          <cell r="AA7267">
            <v>0</v>
          </cell>
        </row>
        <row r="7268">
          <cell r="AA7268">
            <v>0</v>
          </cell>
        </row>
        <row r="7269">
          <cell r="AA7269">
            <v>0</v>
          </cell>
        </row>
        <row r="7270">
          <cell r="AA7270">
            <v>0</v>
          </cell>
        </row>
        <row r="7271">
          <cell r="AA7271">
            <v>0</v>
          </cell>
        </row>
        <row r="7272">
          <cell r="AA7272">
            <v>0</v>
          </cell>
        </row>
        <row r="7273">
          <cell r="AA7273">
            <v>0</v>
          </cell>
        </row>
        <row r="7274">
          <cell r="AA7274">
            <v>0</v>
          </cell>
        </row>
        <row r="7275">
          <cell r="AA7275">
            <v>0</v>
          </cell>
        </row>
        <row r="7276">
          <cell r="AA7276">
            <v>0</v>
          </cell>
        </row>
        <row r="7277">
          <cell r="AA7277">
            <v>0</v>
          </cell>
        </row>
        <row r="7278">
          <cell r="AA7278">
            <v>0</v>
          </cell>
        </row>
        <row r="7279">
          <cell r="AA7279">
            <v>0</v>
          </cell>
        </row>
        <row r="7280">
          <cell r="AA7280">
            <v>0</v>
          </cell>
        </row>
        <row r="7281">
          <cell r="AA7281">
            <v>0</v>
          </cell>
        </row>
        <row r="7282">
          <cell r="AA7282">
            <v>0</v>
          </cell>
        </row>
        <row r="7283">
          <cell r="AA7283">
            <v>0</v>
          </cell>
        </row>
        <row r="7284">
          <cell r="AA7284">
            <v>0</v>
          </cell>
        </row>
        <row r="7285">
          <cell r="AA7285">
            <v>0</v>
          </cell>
        </row>
        <row r="7286">
          <cell r="AA7286">
            <v>0</v>
          </cell>
        </row>
        <row r="7287">
          <cell r="AA7287">
            <v>0</v>
          </cell>
        </row>
        <row r="7288">
          <cell r="AA7288">
            <v>0</v>
          </cell>
        </row>
        <row r="7289">
          <cell r="AA7289">
            <v>0</v>
          </cell>
        </row>
        <row r="7290">
          <cell r="AA7290">
            <v>0</v>
          </cell>
        </row>
        <row r="7291">
          <cell r="AA7291">
            <v>0</v>
          </cell>
        </row>
        <row r="7292">
          <cell r="AA7292">
            <v>0</v>
          </cell>
        </row>
        <row r="7293">
          <cell r="AA7293">
            <v>0</v>
          </cell>
        </row>
        <row r="7294">
          <cell r="AA7294">
            <v>0</v>
          </cell>
        </row>
        <row r="7295">
          <cell r="AA7295">
            <v>0</v>
          </cell>
        </row>
        <row r="7296">
          <cell r="AA7296">
            <v>0</v>
          </cell>
        </row>
        <row r="7297">
          <cell r="AA7297">
            <v>0</v>
          </cell>
        </row>
        <row r="7298">
          <cell r="AA7298">
            <v>0</v>
          </cell>
        </row>
        <row r="7299">
          <cell r="AA7299">
            <v>0</v>
          </cell>
        </row>
        <row r="7300">
          <cell r="AA7300">
            <v>0</v>
          </cell>
        </row>
        <row r="7301">
          <cell r="AA7301">
            <v>0</v>
          </cell>
        </row>
        <row r="7302">
          <cell r="AA7302">
            <v>0</v>
          </cell>
        </row>
        <row r="7303">
          <cell r="AA7303">
            <v>0</v>
          </cell>
        </row>
        <row r="7304">
          <cell r="AA7304">
            <v>0</v>
          </cell>
        </row>
        <row r="7305">
          <cell r="AA7305">
            <v>0</v>
          </cell>
        </row>
        <row r="7306">
          <cell r="AA7306">
            <v>0</v>
          </cell>
        </row>
        <row r="7307">
          <cell r="AA7307">
            <v>0</v>
          </cell>
        </row>
        <row r="7308">
          <cell r="AA7308">
            <v>0</v>
          </cell>
        </row>
        <row r="7309">
          <cell r="AA7309">
            <v>0</v>
          </cell>
        </row>
        <row r="7310">
          <cell r="AA7310">
            <v>0</v>
          </cell>
        </row>
        <row r="7311">
          <cell r="AA7311">
            <v>0</v>
          </cell>
        </row>
        <row r="7312">
          <cell r="AA7312">
            <v>0</v>
          </cell>
        </row>
        <row r="7313">
          <cell r="AA7313">
            <v>0</v>
          </cell>
        </row>
        <row r="7314">
          <cell r="AA7314">
            <v>0</v>
          </cell>
        </row>
        <row r="7315">
          <cell r="AA7315">
            <v>0</v>
          </cell>
        </row>
        <row r="7316">
          <cell r="AA7316">
            <v>0</v>
          </cell>
        </row>
        <row r="7317">
          <cell r="AA7317">
            <v>0</v>
          </cell>
        </row>
        <row r="7318">
          <cell r="AA7318">
            <v>0</v>
          </cell>
        </row>
        <row r="7319">
          <cell r="AA7319">
            <v>0</v>
          </cell>
        </row>
        <row r="7320">
          <cell r="AA7320">
            <v>0</v>
          </cell>
        </row>
        <row r="7321">
          <cell r="AA7321">
            <v>0</v>
          </cell>
        </row>
        <row r="7322">
          <cell r="AA7322">
            <v>0</v>
          </cell>
        </row>
        <row r="7323">
          <cell r="AA7323">
            <v>0</v>
          </cell>
        </row>
        <row r="7324">
          <cell r="AA7324">
            <v>0</v>
          </cell>
        </row>
        <row r="7325">
          <cell r="AA7325">
            <v>0</v>
          </cell>
        </row>
        <row r="7326">
          <cell r="AA7326">
            <v>0</v>
          </cell>
        </row>
        <row r="7327">
          <cell r="AA7327">
            <v>0</v>
          </cell>
        </row>
        <row r="7328">
          <cell r="AA7328">
            <v>0</v>
          </cell>
        </row>
        <row r="7329">
          <cell r="AA7329">
            <v>0</v>
          </cell>
        </row>
        <row r="7330">
          <cell r="AA7330">
            <v>0</v>
          </cell>
        </row>
        <row r="7331">
          <cell r="AA7331">
            <v>0</v>
          </cell>
        </row>
        <row r="7332">
          <cell r="AA7332">
            <v>0</v>
          </cell>
        </row>
        <row r="7333">
          <cell r="AA7333">
            <v>0</v>
          </cell>
        </row>
        <row r="7334">
          <cell r="AA7334">
            <v>0</v>
          </cell>
        </row>
        <row r="7335">
          <cell r="AA7335">
            <v>0</v>
          </cell>
        </row>
        <row r="7336">
          <cell r="AA7336">
            <v>0</v>
          </cell>
        </row>
        <row r="7337">
          <cell r="AA7337">
            <v>0</v>
          </cell>
        </row>
        <row r="7338">
          <cell r="AA7338">
            <v>0</v>
          </cell>
        </row>
        <row r="7339">
          <cell r="AA7339">
            <v>0</v>
          </cell>
        </row>
        <row r="7340">
          <cell r="AA7340">
            <v>0</v>
          </cell>
        </row>
        <row r="7341">
          <cell r="AA7341">
            <v>0</v>
          </cell>
        </row>
        <row r="7342">
          <cell r="AA7342">
            <v>0</v>
          </cell>
        </row>
        <row r="7343">
          <cell r="AA7343">
            <v>0</v>
          </cell>
        </row>
        <row r="7344">
          <cell r="AA7344">
            <v>0</v>
          </cell>
        </row>
        <row r="7345">
          <cell r="AA7345">
            <v>0</v>
          </cell>
        </row>
        <row r="7346">
          <cell r="AA7346">
            <v>0</v>
          </cell>
        </row>
        <row r="7347">
          <cell r="AA7347">
            <v>0</v>
          </cell>
        </row>
        <row r="7348">
          <cell r="AA7348">
            <v>0</v>
          </cell>
        </row>
        <row r="7349">
          <cell r="AA7349">
            <v>0</v>
          </cell>
        </row>
        <row r="7350">
          <cell r="AA7350">
            <v>0</v>
          </cell>
        </row>
        <row r="7351">
          <cell r="AA7351">
            <v>0</v>
          </cell>
        </row>
        <row r="7352">
          <cell r="AA7352">
            <v>0</v>
          </cell>
        </row>
        <row r="7353">
          <cell r="AA7353">
            <v>0</v>
          </cell>
        </row>
        <row r="7354">
          <cell r="AA7354">
            <v>0</v>
          </cell>
        </row>
        <row r="7355">
          <cell r="AA7355">
            <v>0</v>
          </cell>
        </row>
        <row r="7356">
          <cell r="AA7356">
            <v>0</v>
          </cell>
        </row>
        <row r="7357">
          <cell r="AA7357">
            <v>0</v>
          </cell>
        </row>
        <row r="7358">
          <cell r="AA7358">
            <v>0</v>
          </cell>
        </row>
        <row r="7359">
          <cell r="AA7359">
            <v>0</v>
          </cell>
        </row>
        <row r="7360">
          <cell r="AA7360">
            <v>0</v>
          </cell>
        </row>
        <row r="7361">
          <cell r="AA7361">
            <v>0</v>
          </cell>
        </row>
        <row r="7362">
          <cell r="AA7362">
            <v>0</v>
          </cell>
        </row>
        <row r="7363">
          <cell r="AA7363">
            <v>0</v>
          </cell>
        </row>
        <row r="7364">
          <cell r="AA7364">
            <v>0</v>
          </cell>
        </row>
        <row r="7365">
          <cell r="AA7365">
            <v>0</v>
          </cell>
        </row>
        <row r="7366">
          <cell r="AA7366">
            <v>0</v>
          </cell>
        </row>
        <row r="7367">
          <cell r="AA7367">
            <v>0</v>
          </cell>
        </row>
        <row r="7368">
          <cell r="AA7368">
            <v>0</v>
          </cell>
        </row>
        <row r="7369">
          <cell r="AA7369">
            <v>0</v>
          </cell>
        </row>
        <row r="7370">
          <cell r="AA7370">
            <v>0</v>
          </cell>
        </row>
        <row r="7371">
          <cell r="AA7371">
            <v>0</v>
          </cell>
        </row>
        <row r="7372">
          <cell r="AA7372">
            <v>0</v>
          </cell>
        </row>
        <row r="7373">
          <cell r="AA7373">
            <v>0</v>
          </cell>
        </row>
        <row r="7374">
          <cell r="AA7374">
            <v>0</v>
          </cell>
        </row>
        <row r="7375">
          <cell r="AA7375">
            <v>0</v>
          </cell>
        </row>
        <row r="7376">
          <cell r="AA7376">
            <v>0</v>
          </cell>
        </row>
        <row r="7377">
          <cell r="AA7377">
            <v>0</v>
          </cell>
        </row>
        <row r="7378">
          <cell r="AA7378">
            <v>0</v>
          </cell>
        </row>
        <row r="7379">
          <cell r="AA7379">
            <v>0</v>
          </cell>
        </row>
        <row r="7380">
          <cell r="AA7380">
            <v>0</v>
          </cell>
        </row>
        <row r="7381">
          <cell r="AA7381">
            <v>0</v>
          </cell>
        </row>
        <row r="7382">
          <cell r="AA7382">
            <v>0</v>
          </cell>
        </row>
        <row r="7383">
          <cell r="AA7383">
            <v>0</v>
          </cell>
        </row>
        <row r="7384">
          <cell r="AA7384">
            <v>0</v>
          </cell>
        </row>
        <row r="7385">
          <cell r="AA7385">
            <v>0</v>
          </cell>
        </row>
        <row r="7386">
          <cell r="AA7386">
            <v>0</v>
          </cell>
        </row>
        <row r="7387">
          <cell r="AA7387">
            <v>0</v>
          </cell>
        </row>
        <row r="7388">
          <cell r="AA7388">
            <v>0</v>
          </cell>
        </row>
        <row r="7389">
          <cell r="AA7389">
            <v>0</v>
          </cell>
        </row>
        <row r="7390">
          <cell r="AA7390">
            <v>0</v>
          </cell>
        </row>
        <row r="7391">
          <cell r="AA7391">
            <v>0</v>
          </cell>
        </row>
        <row r="7392">
          <cell r="AA7392">
            <v>0</v>
          </cell>
        </row>
        <row r="7393">
          <cell r="AA7393">
            <v>0</v>
          </cell>
        </row>
        <row r="7394">
          <cell r="AA7394">
            <v>0</v>
          </cell>
        </row>
        <row r="7395">
          <cell r="AA7395">
            <v>0</v>
          </cell>
        </row>
        <row r="7396">
          <cell r="AA7396">
            <v>0</v>
          </cell>
        </row>
        <row r="7397">
          <cell r="AA7397">
            <v>0</v>
          </cell>
        </row>
        <row r="7398">
          <cell r="AA7398">
            <v>0</v>
          </cell>
        </row>
        <row r="7399">
          <cell r="AA7399">
            <v>0</v>
          </cell>
        </row>
        <row r="7400">
          <cell r="AA7400">
            <v>0</v>
          </cell>
        </row>
        <row r="7401">
          <cell r="AA7401">
            <v>0</v>
          </cell>
        </row>
        <row r="7402">
          <cell r="AA7402">
            <v>0</v>
          </cell>
        </row>
        <row r="7403">
          <cell r="AA7403">
            <v>0</v>
          </cell>
        </row>
        <row r="7404">
          <cell r="AA7404">
            <v>0</v>
          </cell>
        </row>
        <row r="7405">
          <cell r="AA7405">
            <v>0</v>
          </cell>
        </row>
        <row r="7406">
          <cell r="AA7406">
            <v>0</v>
          </cell>
        </row>
        <row r="7407">
          <cell r="AA7407">
            <v>0</v>
          </cell>
        </row>
        <row r="7408">
          <cell r="AA7408">
            <v>0</v>
          </cell>
        </row>
        <row r="7409">
          <cell r="AA7409">
            <v>0</v>
          </cell>
        </row>
        <row r="7410">
          <cell r="AA7410">
            <v>0</v>
          </cell>
        </row>
        <row r="7411">
          <cell r="AA7411">
            <v>0</v>
          </cell>
        </row>
        <row r="7412">
          <cell r="AA7412">
            <v>0</v>
          </cell>
        </row>
        <row r="7413">
          <cell r="AA7413">
            <v>0</v>
          </cell>
        </row>
        <row r="7414">
          <cell r="AA7414">
            <v>0</v>
          </cell>
        </row>
        <row r="7415">
          <cell r="AA7415">
            <v>0</v>
          </cell>
        </row>
        <row r="7416">
          <cell r="AA7416">
            <v>0</v>
          </cell>
        </row>
        <row r="7417">
          <cell r="AA7417">
            <v>0</v>
          </cell>
        </row>
        <row r="7418">
          <cell r="AA7418">
            <v>0</v>
          </cell>
        </row>
        <row r="7419">
          <cell r="AA7419">
            <v>0</v>
          </cell>
        </row>
        <row r="7420">
          <cell r="AA7420">
            <v>0</v>
          </cell>
        </row>
        <row r="7421">
          <cell r="AA7421">
            <v>0</v>
          </cell>
        </row>
        <row r="7422">
          <cell r="AA7422">
            <v>0</v>
          </cell>
        </row>
        <row r="7423">
          <cell r="AA7423">
            <v>0</v>
          </cell>
        </row>
        <row r="7424">
          <cell r="AA7424">
            <v>0</v>
          </cell>
        </row>
        <row r="7425">
          <cell r="AA7425">
            <v>0</v>
          </cell>
        </row>
        <row r="7426">
          <cell r="AA7426">
            <v>0</v>
          </cell>
        </row>
        <row r="7427">
          <cell r="AA7427">
            <v>0</v>
          </cell>
        </row>
        <row r="7428">
          <cell r="AA7428">
            <v>0</v>
          </cell>
        </row>
        <row r="7429">
          <cell r="AA7429">
            <v>0</v>
          </cell>
        </row>
        <row r="7430">
          <cell r="AA7430">
            <v>0</v>
          </cell>
        </row>
        <row r="7431">
          <cell r="AA7431">
            <v>0</v>
          </cell>
        </row>
        <row r="7432">
          <cell r="AA7432">
            <v>0</v>
          </cell>
        </row>
        <row r="7433">
          <cell r="AA7433">
            <v>0</v>
          </cell>
        </row>
        <row r="7434">
          <cell r="AA7434">
            <v>0</v>
          </cell>
        </row>
        <row r="7435">
          <cell r="AA7435">
            <v>0</v>
          </cell>
        </row>
        <row r="7436">
          <cell r="AA7436">
            <v>0</v>
          </cell>
        </row>
        <row r="7437">
          <cell r="AA7437">
            <v>0</v>
          </cell>
        </row>
        <row r="7438">
          <cell r="AA7438">
            <v>0</v>
          </cell>
        </row>
        <row r="7439">
          <cell r="AA7439">
            <v>0</v>
          </cell>
        </row>
        <row r="7440">
          <cell r="AA7440">
            <v>0</v>
          </cell>
        </row>
        <row r="7441">
          <cell r="AA7441">
            <v>0</v>
          </cell>
        </row>
        <row r="7442">
          <cell r="AA7442">
            <v>0</v>
          </cell>
        </row>
        <row r="7443">
          <cell r="AA7443">
            <v>0</v>
          </cell>
        </row>
        <row r="7444">
          <cell r="AA7444">
            <v>0</v>
          </cell>
        </row>
        <row r="7445">
          <cell r="AA7445">
            <v>0</v>
          </cell>
        </row>
        <row r="7446">
          <cell r="AA7446">
            <v>0</v>
          </cell>
        </row>
        <row r="7447">
          <cell r="AA7447">
            <v>0</v>
          </cell>
        </row>
        <row r="7448">
          <cell r="AA7448">
            <v>0</v>
          </cell>
        </row>
        <row r="7449">
          <cell r="AA7449">
            <v>0</v>
          </cell>
        </row>
        <row r="7450">
          <cell r="AA7450">
            <v>0</v>
          </cell>
        </row>
        <row r="7451">
          <cell r="AA7451">
            <v>0</v>
          </cell>
        </row>
        <row r="7452">
          <cell r="AA7452">
            <v>0</v>
          </cell>
        </row>
        <row r="7453">
          <cell r="AA7453">
            <v>0</v>
          </cell>
        </row>
        <row r="7454">
          <cell r="AA7454">
            <v>0</v>
          </cell>
        </row>
        <row r="7455">
          <cell r="AA7455">
            <v>0</v>
          </cell>
        </row>
        <row r="7456">
          <cell r="AA7456">
            <v>0</v>
          </cell>
        </row>
        <row r="7457">
          <cell r="AA7457">
            <v>0</v>
          </cell>
        </row>
        <row r="7458">
          <cell r="AA7458">
            <v>0</v>
          </cell>
        </row>
        <row r="7459">
          <cell r="AA7459">
            <v>0</v>
          </cell>
        </row>
        <row r="7460">
          <cell r="AA7460">
            <v>0</v>
          </cell>
        </row>
        <row r="7461">
          <cell r="AA7461">
            <v>0</v>
          </cell>
        </row>
        <row r="7462">
          <cell r="AA7462">
            <v>0</v>
          </cell>
        </row>
        <row r="7463">
          <cell r="AA7463">
            <v>0</v>
          </cell>
        </row>
        <row r="7464">
          <cell r="AA7464">
            <v>0</v>
          </cell>
        </row>
        <row r="7465">
          <cell r="AA7465">
            <v>0</v>
          </cell>
        </row>
        <row r="7466">
          <cell r="AA7466">
            <v>0</v>
          </cell>
        </row>
        <row r="7467">
          <cell r="AA7467">
            <v>0</v>
          </cell>
        </row>
        <row r="7468">
          <cell r="AA7468">
            <v>0</v>
          </cell>
        </row>
        <row r="7469">
          <cell r="AA7469">
            <v>0</v>
          </cell>
        </row>
        <row r="7470">
          <cell r="AA7470">
            <v>0</v>
          </cell>
        </row>
        <row r="7471">
          <cell r="AA7471">
            <v>0</v>
          </cell>
        </row>
        <row r="7472">
          <cell r="AA7472">
            <v>0</v>
          </cell>
        </row>
        <row r="7473">
          <cell r="AA7473">
            <v>0</v>
          </cell>
        </row>
        <row r="7474">
          <cell r="AA7474">
            <v>0</v>
          </cell>
        </row>
        <row r="7475">
          <cell r="AA7475">
            <v>0</v>
          </cell>
        </row>
        <row r="7476">
          <cell r="AA7476">
            <v>0</v>
          </cell>
        </row>
        <row r="7477">
          <cell r="AA7477">
            <v>0</v>
          </cell>
        </row>
        <row r="7478">
          <cell r="AA7478">
            <v>0</v>
          </cell>
        </row>
        <row r="7479">
          <cell r="AA7479">
            <v>0</v>
          </cell>
        </row>
        <row r="7480">
          <cell r="AA7480">
            <v>0</v>
          </cell>
        </row>
        <row r="7481">
          <cell r="AA7481">
            <v>0</v>
          </cell>
        </row>
        <row r="7482">
          <cell r="AA7482">
            <v>0</v>
          </cell>
        </row>
        <row r="7483">
          <cell r="AA7483">
            <v>0</v>
          </cell>
        </row>
        <row r="7484">
          <cell r="AA7484">
            <v>0</v>
          </cell>
        </row>
        <row r="7485">
          <cell r="AA7485">
            <v>0</v>
          </cell>
        </row>
        <row r="7486">
          <cell r="AA7486">
            <v>0</v>
          </cell>
        </row>
        <row r="7487">
          <cell r="AA7487">
            <v>0</v>
          </cell>
        </row>
        <row r="7488">
          <cell r="AA7488">
            <v>0</v>
          </cell>
        </row>
        <row r="7489">
          <cell r="AA7489">
            <v>0</v>
          </cell>
        </row>
        <row r="7490">
          <cell r="AA7490">
            <v>0</v>
          </cell>
        </row>
        <row r="7491">
          <cell r="AA7491">
            <v>0</v>
          </cell>
        </row>
        <row r="7492">
          <cell r="AA7492">
            <v>0</v>
          </cell>
        </row>
        <row r="7493">
          <cell r="AA7493">
            <v>0</v>
          </cell>
        </row>
        <row r="7494">
          <cell r="AA7494">
            <v>0</v>
          </cell>
        </row>
        <row r="7495">
          <cell r="AA7495">
            <v>0</v>
          </cell>
        </row>
        <row r="7496">
          <cell r="AA7496">
            <v>0</v>
          </cell>
        </row>
        <row r="7497">
          <cell r="AA7497">
            <v>0</v>
          </cell>
        </row>
        <row r="7498">
          <cell r="AA7498">
            <v>0</v>
          </cell>
        </row>
        <row r="7499">
          <cell r="AA7499">
            <v>0</v>
          </cell>
        </row>
        <row r="7500">
          <cell r="AA7500">
            <v>0</v>
          </cell>
        </row>
        <row r="7501">
          <cell r="AA7501">
            <v>0</v>
          </cell>
        </row>
        <row r="7502">
          <cell r="AA7502">
            <v>0</v>
          </cell>
        </row>
        <row r="7503">
          <cell r="AA7503">
            <v>0</v>
          </cell>
        </row>
        <row r="7504">
          <cell r="AA7504">
            <v>0</v>
          </cell>
        </row>
        <row r="7505">
          <cell r="AA7505">
            <v>0</v>
          </cell>
        </row>
        <row r="7506">
          <cell r="AA7506">
            <v>0</v>
          </cell>
        </row>
        <row r="7507">
          <cell r="AA7507">
            <v>0</v>
          </cell>
        </row>
        <row r="7508">
          <cell r="AA7508">
            <v>0</v>
          </cell>
        </row>
        <row r="7509">
          <cell r="AA7509">
            <v>0</v>
          </cell>
        </row>
        <row r="7510">
          <cell r="AA7510">
            <v>0</v>
          </cell>
        </row>
        <row r="7511">
          <cell r="AA7511">
            <v>0</v>
          </cell>
        </row>
        <row r="7512">
          <cell r="AA7512">
            <v>0</v>
          </cell>
        </row>
        <row r="7513">
          <cell r="AA7513">
            <v>0</v>
          </cell>
        </row>
        <row r="7514">
          <cell r="AA7514">
            <v>0</v>
          </cell>
        </row>
        <row r="7515">
          <cell r="AA7515">
            <v>0</v>
          </cell>
        </row>
        <row r="7516">
          <cell r="AA7516">
            <v>0</v>
          </cell>
        </row>
        <row r="7517">
          <cell r="AA7517">
            <v>0</v>
          </cell>
        </row>
        <row r="7518">
          <cell r="AA7518">
            <v>0</v>
          </cell>
        </row>
        <row r="7519">
          <cell r="AA7519">
            <v>0</v>
          </cell>
        </row>
        <row r="7520">
          <cell r="AA7520">
            <v>0</v>
          </cell>
        </row>
        <row r="7521">
          <cell r="AA7521">
            <v>0</v>
          </cell>
        </row>
        <row r="7522">
          <cell r="AA7522">
            <v>0</v>
          </cell>
        </row>
        <row r="7523">
          <cell r="AA7523">
            <v>0</v>
          </cell>
        </row>
        <row r="7524">
          <cell r="AA7524">
            <v>0</v>
          </cell>
        </row>
        <row r="7525">
          <cell r="AA7525">
            <v>0</v>
          </cell>
        </row>
        <row r="7526">
          <cell r="AA7526">
            <v>0</v>
          </cell>
        </row>
        <row r="7527">
          <cell r="AA7527">
            <v>0</v>
          </cell>
        </row>
        <row r="7528">
          <cell r="AA7528">
            <v>0</v>
          </cell>
        </row>
        <row r="7529">
          <cell r="AA7529">
            <v>0</v>
          </cell>
        </row>
        <row r="7530">
          <cell r="AA7530">
            <v>0</v>
          </cell>
        </row>
        <row r="7531">
          <cell r="AA7531">
            <v>0</v>
          </cell>
        </row>
        <row r="7532">
          <cell r="AA7532">
            <v>0</v>
          </cell>
        </row>
        <row r="7533">
          <cell r="AA7533">
            <v>0</v>
          </cell>
        </row>
        <row r="7534">
          <cell r="AA7534">
            <v>0</v>
          </cell>
        </row>
        <row r="7535">
          <cell r="AA7535">
            <v>0</v>
          </cell>
        </row>
        <row r="7536">
          <cell r="AA7536">
            <v>0</v>
          </cell>
        </row>
        <row r="7537">
          <cell r="AA7537">
            <v>0</v>
          </cell>
        </row>
        <row r="7538">
          <cell r="AA7538">
            <v>0</v>
          </cell>
        </row>
        <row r="7539">
          <cell r="AA7539">
            <v>0</v>
          </cell>
        </row>
        <row r="7540">
          <cell r="AA7540">
            <v>0</v>
          </cell>
        </row>
        <row r="7541">
          <cell r="AA7541">
            <v>0</v>
          </cell>
        </row>
        <row r="7542">
          <cell r="AA7542">
            <v>0</v>
          </cell>
        </row>
        <row r="7543">
          <cell r="AA7543">
            <v>0</v>
          </cell>
        </row>
        <row r="7544">
          <cell r="AA7544">
            <v>0</v>
          </cell>
        </row>
        <row r="7545">
          <cell r="AA7545">
            <v>0</v>
          </cell>
        </row>
        <row r="7546">
          <cell r="AA7546">
            <v>0</v>
          </cell>
        </row>
        <row r="7547">
          <cell r="AA7547">
            <v>0</v>
          </cell>
        </row>
        <row r="7548">
          <cell r="AA7548">
            <v>0</v>
          </cell>
        </row>
        <row r="7549">
          <cell r="AA7549">
            <v>0</v>
          </cell>
        </row>
        <row r="7550">
          <cell r="AA7550">
            <v>0</v>
          </cell>
        </row>
        <row r="7551">
          <cell r="AA7551">
            <v>0</v>
          </cell>
        </row>
        <row r="7552">
          <cell r="AA7552">
            <v>0</v>
          </cell>
        </row>
        <row r="7553">
          <cell r="AA7553">
            <v>0</v>
          </cell>
        </row>
        <row r="7554">
          <cell r="AA7554">
            <v>0</v>
          </cell>
        </row>
        <row r="7555">
          <cell r="AA7555">
            <v>0</v>
          </cell>
        </row>
        <row r="7556">
          <cell r="AA7556">
            <v>0</v>
          </cell>
        </row>
        <row r="7557">
          <cell r="AA7557">
            <v>0</v>
          </cell>
        </row>
        <row r="7558">
          <cell r="AA7558">
            <v>0</v>
          </cell>
        </row>
        <row r="7559">
          <cell r="AA7559">
            <v>0</v>
          </cell>
        </row>
        <row r="7560">
          <cell r="AA7560">
            <v>0</v>
          </cell>
        </row>
        <row r="7561">
          <cell r="AA7561">
            <v>0</v>
          </cell>
        </row>
        <row r="7562">
          <cell r="AA7562">
            <v>0</v>
          </cell>
        </row>
        <row r="7563">
          <cell r="AA7563">
            <v>0</v>
          </cell>
        </row>
        <row r="7564">
          <cell r="AA7564">
            <v>0</v>
          </cell>
        </row>
        <row r="7565">
          <cell r="AA7565">
            <v>0</v>
          </cell>
        </row>
        <row r="7566">
          <cell r="AA7566">
            <v>0</v>
          </cell>
        </row>
        <row r="7567">
          <cell r="AA7567">
            <v>0</v>
          </cell>
        </row>
        <row r="7568">
          <cell r="AA7568">
            <v>0</v>
          </cell>
        </row>
        <row r="7569">
          <cell r="AA7569">
            <v>0</v>
          </cell>
        </row>
        <row r="7570">
          <cell r="AA7570">
            <v>0</v>
          </cell>
        </row>
        <row r="7571">
          <cell r="AA7571">
            <v>0</v>
          </cell>
        </row>
        <row r="7572">
          <cell r="AA7572">
            <v>0</v>
          </cell>
        </row>
        <row r="7573">
          <cell r="AA7573">
            <v>0</v>
          </cell>
        </row>
        <row r="7574">
          <cell r="AA7574">
            <v>0</v>
          </cell>
        </row>
        <row r="7575">
          <cell r="AA7575">
            <v>0</v>
          </cell>
        </row>
        <row r="7576">
          <cell r="AA7576">
            <v>0</v>
          </cell>
        </row>
        <row r="7577">
          <cell r="AA7577">
            <v>0</v>
          </cell>
        </row>
        <row r="7578">
          <cell r="AA7578">
            <v>0</v>
          </cell>
        </row>
        <row r="7579">
          <cell r="AA7579">
            <v>0</v>
          </cell>
        </row>
        <row r="7580">
          <cell r="AA7580">
            <v>0</v>
          </cell>
        </row>
        <row r="7581">
          <cell r="AA7581">
            <v>0</v>
          </cell>
        </row>
        <row r="7582">
          <cell r="AA7582">
            <v>0</v>
          </cell>
        </row>
        <row r="7583">
          <cell r="AA7583">
            <v>0</v>
          </cell>
        </row>
        <row r="7584">
          <cell r="AA7584">
            <v>0</v>
          </cell>
        </row>
        <row r="7585">
          <cell r="AA7585">
            <v>0</v>
          </cell>
        </row>
        <row r="7586">
          <cell r="AA7586">
            <v>0</v>
          </cell>
        </row>
        <row r="7587">
          <cell r="AA7587">
            <v>0</v>
          </cell>
        </row>
        <row r="7588">
          <cell r="AA7588">
            <v>0</v>
          </cell>
        </row>
        <row r="7589">
          <cell r="AA7589">
            <v>0</v>
          </cell>
        </row>
        <row r="7590">
          <cell r="AA7590">
            <v>0</v>
          </cell>
        </row>
        <row r="7591">
          <cell r="AA7591">
            <v>0</v>
          </cell>
        </row>
        <row r="7592">
          <cell r="AA7592">
            <v>0</v>
          </cell>
        </row>
        <row r="7593">
          <cell r="AA7593">
            <v>0</v>
          </cell>
        </row>
        <row r="7594">
          <cell r="AA7594">
            <v>0</v>
          </cell>
        </row>
        <row r="7595">
          <cell r="AA7595">
            <v>0</v>
          </cell>
        </row>
        <row r="7596">
          <cell r="AA7596">
            <v>0</v>
          </cell>
        </row>
        <row r="7597">
          <cell r="AA7597">
            <v>0</v>
          </cell>
        </row>
        <row r="7598">
          <cell r="AA7598">
            <v>0</v>
          </cell>
        </row>
        <row r="7599">
          <cell r="AA7599">
            <v>0</v>
          </cell>
        </row>
        <row r="7600">
          <cell r="AA7600">
            <v>0</v>
          </cell>
        </row>
        <row r="7601">
          <cell r="AA7601">
            <v>0</v>
          </cell>
        </row>
        <row r="7602">
          <cell r="AA7602">
            <v>0</v>
          </cell>
        </row>
        <row r="7603">
          <cell r="AA7603">
            <v>0</v>
          </cell>
        </row>
        <row r="7604">
          <cell r="AA7604">
            <v>0</v>
          </cell>
        </row>
        <row r="7605">
          <cell r="AA7605">
            <v>0</v>
          </cell>
        </row>
        <row r="7606">
          <cell r="AA7606">
            <v>0</v>
          </cell>
        </row>
        <row r="7607">
          <cell r="AA7607">
            <v>0</v>
          </cell>
        </row>
        <row r="7608">
          <cell r="AA7608">
            <v>0</v>
          </cell>
        </row>
        <row r="7609">
          <cell r="AA7609">
            <v>0</v>
          </cell>
        </row>
        <row r="7610">
          <cell r="AA7610">
            <v>0</v>
          </cell>
        </row>
        <row r="7611">
          <cell r="AA7611">
            <v>0</v>
          </cell>
        </row>
        <row r="7612">
          <cell r="AA7612">
            <v>0</v>
          </cell>
        </row>
        <row r="7613">
          <cell r="AA7613">
            <v>0</v>
          </cell>
        </row>
        <row r="7614">
          <cell r="AA7614">
            <v>0</v>
          </cell>
        </row>
        <row r="7615">
          <cell r="AA7615">
            <v>0</v>
          </cell>
        </row>
        <row r="7616">
          <cell r="AA7616">
            <v>0</v>
          </cell>
        </row>
        <row r="7617">
          <cell r="AA7617">
            <v>0</v>
          </cell>
        </row>
        <row r="7618">
          <cell r="AA7618">
            <v>0</v>
          </cell>
        </row>
        <row r="7619">
          <cell r="AA7619">
            <v>0</v>
          </cell>
        </row>
        <row r="7620">
          <cell r="AA7620">
            <v>0</v>
          </cell>
        </row>
        <row r="7621">
          <cell r="AA7621">
            <v>0</v>
          </cell>
        </row>
        <row r="7622">
          <cell r="AA7622">
            <v>0</v>
          </cell>
        </row>
        <row r="7623">
          <cell r="AA7623">
            <v>0</v>
          </cell>
        </row>
        <row r="7624">
          <cell r="AA7624">
            <v>0</v>
          </cell>
        </row>
        <row r="7625">
          <cell r="AA7625">
            <v>0</v>
          </cell>
        </row>
        <row r="7626">
          <cell r="AA7626">
            <v>0</v>
          </cell>
        </row>
        <row r="7627">
          <cell r="AA7627">
            <v>0</v>
          </cell>
        </row>
        <row r="7628">
          <cell r="AA7628">
            <v>0</v>
          </cell>
        </row>
        <row r="7629">
          <cell r="AA7629">
            <v>0</v>
          </cell>
        </row>
        <row r="7630">
          <cell r="AA7630">
            <v>0</v>
          </cell>
        </row>
        <row r="7631">
          <cell r="AA7631">
            <v>0</v>
          </cell>
        </row>
        <row r="7632">
          <cell r="AA7632">
            <v>0</v>
          </cell>
        </row>
        <row r="7633">
          <cell r="AA7633">
            <v>0</v>
          </cell>
        </row>
        <row r="7634">
          <cell r="AA7634">
            <v>0</v>
          </cell>
        </row>
        <row r="7635">
          <cell r="AA7635">
            <v>0</v>
          </cell>
        </row>
        <row r="7636">
          <cell r="AA7636">
            <v>0</v>
          </cell>
        </row>
        <row r="7637">
          <cell r="AA7637">
            <v>0</v>
          </cell>
        </row>
        <row r="7638">
          <cell r="AA7638">
            <v>0</v>
          </cell>
        </row>
        <row r="7639">
          <cell r="AA7639">
            <v>0</v>
          </cell>
        </row>
        <row r="7640">
          <cell r="AA7640">
            <v>0</v>
          </cell>
        </row>
        <row r="7641">
          <cell r="AA7641">
            <v>0</v>
          </cell>
        </row>
        <row r="7642">
          <cell r="AA7642">
            <v>0</v>
          </cell>
        </row>
        <row r="7643">
          <cell r="AA7643">
            <v>0</v>
          </cell>
        </row>
        <row r="7644">
          <cell r="AA7644">
            <v>0</v>
          </cell>
        </row>
        <row r="7645">
          <cell r="AA7645">
            <v>0</v>
          </cell>
        </row>
        <row r="7646">
          <cell r="AA7646">
            <v>0</v>
          </cell>
        </row>
        <row r="7647">
          <cell r="AA7647">
            <v>0</v>
          </cell>
        </row>
        <row r="7648">
          <cell r="AA7648">
            <v>0</v>
          </cell>
        </row>
        <row r="7649">
          <cell r="AA7649">
            <v>0</v>
          </cell>
        </row>
        <row r="7650">
          <cell r="AA7650">
            <v>0</v>
          </cell>
        </row>
        <row r="7651">
          <cell r="AA7651">
            <v>0</v>
          </cell>
        </row>
        <row r="7652">
          <cell r="AA7652">
            <v>0</v>
          </cell>
        </row>
        <row r="7653">
          <cell r="AA7653">
            <v>0</v>
          </cell>
        </row>
        <row r="7654">
          <cell r="AA7654">
            <v>0</v>
          </cell>
        </row>
        <row r="7655">
          <cell r="AA7655">
            <v>0</v>
          </cell>
        </row>
        <row r="7656">
          <cell r="AA7656">
            <v>0</v>
          </cell>
        </row>
        <row r="7657">
          <cell r="AA7657">
            <v>0</v>
          </cell>
        </row>
        <row r="7658">
          <cell r="AA7658">
            <v>0</v>
          </cell>
        </row>
        <row r="7659">
          <cell r="AA7659">
            <v>0</v>
          </cell>
        </row>
        <row r="7660">
          <cell r="AA7660">
            <v>0</v>
          </cell>
        </row>
        <row r="7661">
          <cell r="AA7661">
            <v>0</v>
          </cell>
        </row>
        <row r="7662">
          <cell r="AA7662">
            <v>0</v>
          </cell>
        </row>
        <row r="7663">
          <cell r="AA7663">
            <v>0</v>
          </cell>
        </row>
        <row r="7664">
          <cell r="AA7664">
            <v>0</v>
          </cell>
        </row>
        <row r="7665">
          <cell r="AA7665">
            <v>0</v>
          </cell>
        </row>
        <row r="7666">
          <cell r="AA7666">
            <v>0</v>
          </cell>
        </row>
        <row r="7667">
          <cell r="AA7667">
            <v>0</v>
          </cell>
        </row>
        <row r="7668">
          <cell r="AA7668">
            <v>0</v>
          </cell>
        </row>
        <row r="7669">
          <cell r="AA7669">
            <v>0</v>
          </cell>
        </row>
        <row r="7670">
          <cell r="AA7670">
            <v>0</v>
          </cell>
        </row>
        <row r="7671">
          <cell r="AA7671">
            <v>0</v>
          </cell>
        </row>
        <row r="7672">
          <cell r="AA7672">
            <v>0</v>
          </cell>
        </row>
        <row r="7673">
          <cell r="AA7673">
            <v>0</v>
          </cell>
        </row>
        <row r="7674">
          <cell r="AA7674">
            <v>0</v>
          </cell>
        </row>
        <row r="7675">
          <cell r="AA7675">
            <v>0</v>
          </cell>
        </row>
        <row r="7676">
          <cell r="AA7676">
            <v>0</v>
          </cell>
        </row>
        <row r="7677">
          <cell r="AA7677">
            <v>0</v>
          </cell>
        </row>
        <row r="7678">
          <cell r="AA7678">
            <v>0</v>
          </cell>
        </row>
        <row r="7679">
          <cell r="AA7679">
            <v>0</v>
          </cell>
        </row>
        <row r="7680">
          <cell r="AA7680">
            <v>0</v>
          </cell>
        </row>
        <row r="7681">
          <cell r="AA7681">
            <v>0</v>
          </cell>
        </row>
        <row r="7682">
          <cell r="AA7682">
            <v>0</v>
          </cell>
        </row>
        <row r="7683">
          <cell r="AA7683">
            <v>0</v>
          </cell>
        </row>
        <row r="7684">
          <cell r="AA7684">
            <v>0</v>
          </cell>
        </row>
        <row r="7685">
          <cell r="AA7685">
            <v>0</v>
          </cell>
        </row>
        <row r="7686">
          <cell r="AA7686">
            <v>0</v>
          </cell>
        </row>
        <row r="7687">
          <cell r="AA7687">
            <v>0</v>
          </cell>
        </row>
        <row r="7688">
          <cell r="AA7688">
            <v>0</v>
          </cell>
        </row>
        <row r="7689">
          <cell r="AA7689">
            <v>0</v>
          </cell>
        </row>
        <row r="7690">
          <cell r="AA7690">
            <v>0</v>
          </cell>
        </row>
        <row r="7691">
          <cell r="AA7691">
            <v>0</v>
          </cell>
        </row>
        <row r="7692">
          <cell r="AA7692">
            <v>0</v>
          </cell>
        </row>
        <row r="7693">
          <cell r="AA7693">
            <v>0</v>
          </cell>
        </row>
        <row r="7694">
          <cell r="AA7694">
            <v>0</v>
          </cell>
        </row>
        <row r="7695">
          <cell r="AA7695">
            <v>0</v>
          </cell>
        </row>
        <row r="7696">
          <cell r="AA7696">
            <v>0</v>
          </cell>
        </row>
        <row r="7697">
          <cell r="AA7697">
            <v>0</v>
          </cell>
        </row>
        <row r="7698">
          <cell r="AA7698">
            <v>0</v>
          </cell>
        </row>
        <row r="7699">
          <cell r="AA7699">
            <v>0</v>
          </cell>
        </row>
        <row r="7700">
          <cell r="AA7700">
            <v>0</v>
          </cell>
        </row>
        <row r="7701">
          <cell r="AA7701">
            <v>0</v>
          </cell>
        </row>
        <row r="7702">
          <cell r="AA7702">
            <v>0</v>
          </cell>
        </row>
        <row r="7703">
          <cell r="AA7703">
            <v>0</v>
          </cell>
        </row>
        <row r="7704">
          <cell r="AA7704">
            <v>0</v>
          </cell>
        </row>
        <row r="7705">
          <cell r="AA7705">
            <v>0</v>
          </cell>
        </row>
        <row r="7706">
          <cell r="AA7706">
            <v>0</v>
          </cell>
        </row>
        <row r="7707">
          <cell r="AA7707">
            <v>0</v>
          </cell>
        </row>
        <row r="7708">
          <cell r="AA7708">
            <v>0</v>
          </cell>
        </row>
        <row r="7709">
          <cell r="AA7709">
            <v>0</v>
          </cell>
        </row>
        <row r="7710">
          <cell r="AA7710">
            <v>0</v>
          </cell>
        </row>
        <row r="7711">
          <cell r="AA7711">
            <v>0</v>
          </cell>
        </row>
        <row r="7712">
          <cell r="AA7712">
            <v>0</v>
          </cell>
        </row>
        <row r="7713">
          <cell r="AA7713">
            <v>0</v>
          </cell>
        </row>
        <row r="7714">
          <cell r="AA7714">
            <v>0</v>
          </cell>
        </row>
        <row r="7715">
          <cell r="AA7715">
            <v>0</v>
          </cell>
        </row>
        <row r="7716">
          <cell r="AA7716">
            <v>0</v>
          </cell>
        </row>
        <row r="7717">
          <cell r="AA7717">
            <v>0</v>
          </cell>
        </row>
        <row r="7718">
          <cell r="AA7718">
            <v>0</v>
          </cell>
        </row>
        <row r="7719">
          <cell r="AA7719">
            <v>0</v>
          </cell>
        </row>
        <row r="7720">
          <cell r="AA7720">
            <v>0</v>
          </cell>
        </row>
        <row r="7721">
          <cell r="AA7721">
            <v>0</v>
          </cell>
        </row>
        <row r="7722">
          <cell r="AA7722">
            <v>0</v>
          </cell>
        </row>
        <row r="7723">
          <cell r="AA7723">
            <v>0</v>
          </cell>
        </row>
        <row r="7724">
          <cell r="AA7724">
            <v>0</v>
          </cell>
        </row>
        <row r="7725">
          <cell r="AA7725">
            <v>0</v>
          </cell>
        </row>
        <row r="7726">
          <cell r="AA7726">
            <v>0</v>
          </cell>
        </row>
        <row r="7727">
          <cell r="AA7727">
            <v>0</v>
          </cell>
        </row>
        <row r="7728">
          <cell r="AA7728">
            <v>0</v>
          </cell>
        </row>
        <row r="7729">
          <cell r="AA7729">
            <v>0</v>
          </cell>
        </row>
        <row r="7730">
          <cell r="AA7730">
            <v>0</v>
          </cell>
        </row>
        <row r="7731">
          <cell r="AA7731">
            <v>0</v>
          </cell>
        </row>
        <row r="7732">
          <cell r="AA7732">
            <v>0</v>
          </cell>
        </row>
        <row r="7733">
          <cell r="AA7733">
            <v>0</v>
          </cell>
        </row>
        <row r="7734">
          <cell r="AA7734">
            <v>0</v>
          </cell>
        </row>
        <row r="7735">
          <cell r="AA7735">
            <v>0</v>
          </cell>
        </row>
        <row r="7736">
          <cell r="AA7736">
            <v>0</v>
          </cell>
        </row>
        <row r="7737">
          <cell r="AA7737">
            <v>0</v>
          </cell>
        </row>
        <row r="7738">
          <cell r="AA7738">
            <v>0</v>
          </cell>
        </row>
        <row r="7739">
          <cell r="AA7739">
            <v>0</v>
          </cell>
        </row>
        <row r="7740">
          <cell r="AA7740">
            <v>0</v>
          </cell>
        </row>
        <row r="7741">
          <cell r="AA7741">
            <v>0</v>
          </cell>
        </row>
        <row r="7742">
          <cell r="AA7742">
            <v>0</v>
          </cell>
        </row>
        <row r="7743">
          <cell r="AA7743">
            <v>0</v>
          </cell>
        </row>
        <row r="7744">
          <cell r="AA7744">
            <v>0</v>
          </cell>
        </row>
        <row r="7745">
          <cell r="AA7745">
            <v>0</v>
          </cell>
        </row>
        <row r="7746">
          <cell r="AA7746">
            <v>0</v>
          </cell>
        </row>
        <row r="7747">
          <cell r="AA7747">
            <v>0</v>
          </cell>
        </row>
        <row r="7748">
          <cell r="AA7748">
            <v>0</v>
          </cell>
        </row>
        <row r="7749">
          <cell r="AA7749">
            <v>0</v>
          </cell>
        </row>
        <row r="7750">
          <cell r="AA7750">
            <v>0</v>
          </cell>
        </row>
        <row r="7751">
          <cell r="AA7751">
            <v>0</v>
          </cell>
        </row>
        <row r="7752">
          <cell r="AA7752">
            <v>0</v>
          </cell>
        </row>
        <row r="7753">
          <cell r="AA7753">
            <v>0</v>
          </cell>
        </row>
        <row r="7754">
          <cell r="AA7754">
            <v>0</v>
          </cell>
        </row>
        <row r="7755">
          <cell r="AA7755">
            <v>0</v>
          </cell>
        </row>
        <row r="7756">
          <cell r="AA7756">
            <v>0</v>
          </cell>
        </row>
        <row r="7757">
          <cell r="AA7757">
            <v>0</v>
          </cell>
        </row>
        <row r="7758">
          <cell r="AA7758">
            <v>0</v>
          </cell>
        </row>
        <row r="7759">
          <cell r="AA7759">
            <v>0</v>
          </cell>
        </row>
        <row r="7760">
          <cell r="AA7760">
            <v>0</v>
          </cell>
        </row>
        <row r="7761">
          <cell r="AA7761">
            <v>0</v>
          </cell>
        </row>
        <row r="7762">
          <cell r="AA7762">
            <v>0</v>
          </cell>
        </row>
        <row r="7763">
          <cell r="AA7763">
            <v>0</v>
          </cell>
        </row>
        <row r="7764">
          <cell r="AA7764">
            <v>0</v>
          </cell>
        </row>
        <row r="7765">
          <cell r="AA7765">
            <v>0</v>
          </cell>
        </row>
        <row r="7766">
          <cell r="AA7766">
            <v>0</v>
          </cell>
        </row>
        <row r="7767">
          <cell r="AA7767">
            <v>0</v>
          </cell>
        </row>
        <row r="7768">
          <cell r="AA7768">
            <v>0</v>
          </cell>
        </row>
        <row r="7769">
          <cell r="AA7769">
            <v>0</v>
          </cell>
        </row>
        <row r="7770">
          <cell r="AA7770">
            <v>0</v>
          </cell>
        </row>
        <row r="7771">
          <cell r="AA7771">
            <v>0</v>
          </cell>
        </row>
        <row r="7772">
          <cell r="AA7772">
            <v>0</v>
          </cell>
        </row>
        <row r="7773">
          <cell r="AA7773">
            <v>0</v>
          </cell>
        </row>
        <row r="7774">
          <cell r="AA7774">
            <v>0</v>
          </cell>
        </row>
        <row r="7775">
          <cell r="AA7775">
            <v>0</v>
          </cell>
        </row>
        <row r="7776">
          <cell r="AA7776">
            <v>0</v>
          </cell>
        </row>
        <row r="7777">
          <cell r="AA7777">
            <v>0</v>
          </cell>
        </row>
        <row r="7778">
          <cell r="AA7778">
            <v>0</v>
          </cell>
        </row>
        <row r="7779">
          <cell r="AA7779">
            <v>0</v>
          </cell>
        </row>
        <row r="7780">
          <cell r="AA7780">
            <v>0</v>
          </cell>
        </row>
        <row r="7781">
          <cell r="AA7781">
            <v>0</v>
          </cell>
        </row>
        <row r="7782">
          <cell r="AA7782">
            <v>0</v>
          </cell>
        </row>
        <row r="7783">
          <cell r="AA7783">
            <v>0</v>
          </cell>
        </row>
        <row r="7784">
          <cell r="AA7784">
            <v>0</v>
          </cell>
        </row>
        <row r="7785">
          <cell r="AA7785">
            <v>0</v>
          </cell>
        </row>
        <row r="7786">
          <cell r="AA7786">
            <v>0</v>
          </cell>
        </row>
        <row r="7787">
          <cell r="AA7787">
            <v>0</v>
          </cell>
        </row>
        <row r="7788">
          <cell r="AA7788">
            <v>0</v>
          </cell>
        </row>
        <row r="7789">
          <cell r="AA7789">
            <v>0</v>
          </cell>
        </row>
        <row r="7790">
          <cell r="AA7790">
            <v>0</v>
          </cell>
        </row>
        <row r="7791">
          <cell r="AA7791">
            <v>0</v>
          </cell>
        </row>
        <row r="7792">
          <cell r="AA7792">
            <v>0</v>
          </cell>
        </row>
        <row r="7793">
          <cell r="AA7793">
            <v>0</v>
          </cell>
        </row>
        <row r="7794">
          <cell r="AA7794">
            <v>0</v>
          </cell>
        </row>
        <row r="7795">
          <cell r="AA7795">
            <v>0</v>
          </cell>
        </row>
        <row r="7796">
          <cell r="AA7796">
            <v>0</v>
          </cell>
        </row>
        <row r="7797">
          <cell r="AA7797">
            <v>0</v>
          </cell>
        </row>
        <row r="7798">
          <cell r="AA7798">
            <v>0</v>
          </cell>
        </row>
        <row r="7799">
          <cell r="AA7799">
            <v>0</v>
          </cell>
        </row>
        <row r="7800">
          <cell r="AA7800">
            <v>0</v>
          </cell>
        </row>
        <row r="7801">
          <cell r="AA7801">
            <v>0</v>
          </cell>
        </row>
        <row r="7802">
          <cell r="AA7802">
            <v>0</v>
          </cell>
        </row>
        <row r="7803">
          <cell r="AA7803">
            <v>0</v>
          </cell>
        </row>
        <row r="7804">
          <cell r="AA7804">
            <v>0</v>
          </cell>
        </row>
        <row r="7805">
          <cell r="AA7805">
            <v>0</v>
          </cell>
        </row>
        <row r="7806">
          <cell r="AA7806">
            <v>0</v>
          </cell>
        </row>
        <row r="7807">
          <cell r="AA7807">
            <v>0</v>
          </cell>
        </row>
        <row r="7808">
          <cell r="AA7808">
            <v>0</v>
          </cell>
        </row>
        <row r="7809">
          <cell r="AA7809">
            <v>0</v>
          </cell>
        </row>
        <row r="7810">
          <cell r="AA7810">
            <v>0</v>
          </cell>
        </row>
        <row r="7811">
          <cell r="AA7811">
            <v>0</v>
          </cell>
        </row>
        <row r="7812">
          <cell r="AA7812">
            <v>0</v>
          </cell>
        </row>
        <row r="7813">
          <cell r="AA7813">
            <v>0</v>
          </cell>
        </row>
        <row r="7814">
          <cell r="AA7814">
            <v>0</v>
          </cell>
        </row>
        <row r="7815">
          <cell r="AA7815">
            <v>0</v>
          </cell>
        </row>
        <row r="7816">
          <cell r="AA7816">
            <v>0</v>
          </cell>
        </row>
        <row r="7817">
          <cell r="AA7817">
            <v>0</v>
          </cell>
        </row>
        <row r="7818">
          <cell r="AA7818">
            <v>0</v>
          </cell>
        </row>
        <row r="7819">
          <cell r="AA7819">
            <v>0</v>
          </cell>
        </row>
        <row r="7820">
          <cell r="AA7820">
            <v>0</v>
          </cell>
        </row>
        <row r="7821">
          <cell r="AA7821">
            <v>0</v>
          </cell>
        </row>
        <row r="7822">
          <cell r="AA7822">
            <v>0</v>
          </cell>
        </row>
        <row r="7823">
          <cell r="AA7823">
            <v>0</v>
          </cell>
        </row>
        <row r="7824">
          <cell r="AA7824">
            <v>0</v>
          </cell>
        </row>
        <row r="7825">
          <cell r="AA7825">
            <v>0</v>
          </cell>
        </row>
        <row r="7826">
          <cell r="AA7826">
            <v>0</v>
          </cell>
        </row>
        <row r="7827">
          <cell r="AA7827">
            <v>0</v>
          </cell>
        </row>
        <row r="7828">
          <cell r="AA7828">
            <v>0</v>
          </cell>
        </row>
        <row r="7829">
          <cell r="AA7829">
            <v>0</v>
          </cell>
        </row>
        <row r="7830">
          <cell r="AA7830">
            <v>0</v>
          </cell>
        </row>
        <row r="7831">
          <cell r="AA7831">
            <v>0</v>
          </cell>
        </row>
        <row r="7832">
          <cell r="AA7832">
            <v>0</v>
          </cell>
        </row>
        <row r="7833">
          <cell r="AA7833">
            <v>0</v>
          </cell>
        </row>
        <row r="7834">
          <cell r="AA7834">
            <v>0</v>
          </cell>
        </row>
        <row r="7835">
          <cell r="AA7835">
            <v>0</v>
          </cell>
        </row>
        <row r="7836">
          <cell r="AA7836">
            <v>0</v>
          </cell>
        </row>
        <row r="7837">
          <cell r="AA7837">
            <v>0</v>
          </cell>
        </row>
        <row r="7838">
          <cell r="AA7838">
            <v>0</v>
          </cell>
        </row>
        <row r="7839">
          <cell r="AA7839">
            <v>0</v>
          </cell>
        </row>
        <row r="7840">
          <cell r="AA7840">
            <v>0</v>
          </cell>
        </row>
        <row r="7841">
          <cell r="AA7841">
            <v>0</v>
          </cell>
        </row>
        <row r="7842">
          <cell r="AA7842">
            <v>0</v>
          </cell>
        </row>
        <row r="7843">
          <cell r="AA7843">
            <v>0</v>
          </cell>
        </row>
        <row r="7844">
          <cell r="AA7844">
            <v>0</v>
          </cell>
        </row>
        <row r="7845">
          <cell r="AA7845">
            <v>0</v>
          </cell>
        </row>
        <row r="7846">
          <cell r="AA7846">
            <v>0</v>
          </cell>
        </row>
        <row r="7847">
          <cell r="AA7847">
            <v>0</v>
          </cell>
        </row>
        <row r="7848">
          <cell r="AA7848">
            <v>0</v>
          </cell>
        </row>
        <row r="7849">
          <cell r="AA7849">
            <v>0</v>
          </cell>
        </row>
        <row r="7850">
          <cell r="AA7850">
            <v>0</v>
          </cell>
        </row>
        <row r="7851">
          <cell r="AA7851">
            <v>0</v>
          </cell>
        </row>
        <row r="7852">
          <cell r="AA7852">
            <v>0</v>
          </cell>
        </row>
        <row r="7853">
          <cell r="AA7853">
            <v>0</v>
          </cell>
        </row>
        <row r="7854">
          <cell r="AA7854">
            <v>0</v>
          </cell>
        </row>
        <row r="7855">
          <cell r="AA7855">
            <v>0</v>
          </cell>
        </row>
        <row r="7856">
          <cell r="AA7856">
            <v>0</v>
          </cell>
        </row>
        <row r="7857">
          <cell r="AA7857">
            <v>0</v>
          </cell>
        </row>
        <row r="7858">
          <cell r="AA7858">
            <v>0</v>
          </cell>
        </row>
        <row r="7859">
          <cell r="AA7859">
            <v>0</v>
          </cell>
        </row>
        <row r="7860">
          <cell r="AA7860">
            <v>0</v>
          </cell>
        </row>
        <row r="7861">
          <cell r="AA7861">
            <v>0</v>
          </cell>
        </row>
        <row r="7862">
          <cell r="AA7862">
            <v>0</v>
          </cell>
        </row>
        <row r="7863">
          <cell r="AA7863">
            <v>0</v>
          </cell>
        </row>
        <row r="7864">
          <cell r="AA7864">
            <v>0</v>
          </cell>
        </row>
        <row r="7865">
          <cell r="AA7865">
            <v>0</v>
          </cell>
        </row>
        <row r="7866">
          <cell r="AA7866">
            <v>0</v>
          </cell>
        </row>
        <row r="7867">
          <cell r="AA7867">
            <v>0</v>
          </cell>
        </row>
        <row r="7868">
          <cell r="AA7868">
            <v>0</v>
          </cell>
        </row>
        <row r="7869">
          <cell r="AA7869">
            <v>0</v>
          </cell>
        </row>
        <row r="7870">
          <cell r="AA7870">
            <v>0</v>
          </cell>
        </row>
        <row r="7871">
          <cell r="AA7871">
            <v>0</v>
          </cell>
        </row>
        <row r="7872">
          <cell r="AA7872">
            <v>0</v>
          </cell>
        </row>
        <row r="7873">
          <cell r="AA7873">
            <v>0</v>
          </cell>
        </row>
        <row r="7874">
          <cell r="AA7874">
            <v>0</v>
          </cell>
        </row>
        <row r="7875">
          <cell r="AA7875">
            <v>0</v>
          </cell>
        </row>
        <row r="7876">
          <cell r="AA7876">
            <v>0</v>
          </cell>
        </row>
        <row r="7877">
          <cell r="AA7877">
            <v>0</v>
          </cell>
        </row>
        <row r="7878">
          <cell r="AA7878">
            <v>0</v>
          </cell>
        </row>
        <row r="7879">
          <cell r="AA7879">
            <v>0</v>
          </cell>
        </row>
        <row r="7880">
          <cell r="AA7880">
            <v>0</v>
          </cell>
        </row>
        <row r="7881">
          <cell r="AA7881">
            <v>0</v>
          </cell>
        </row>
        <row r="7882">
          <cell r="AA7882">
            <v>0</v>
          </cell>
        </row>
        <row r="7883">
          <cell r="AA7883">
            <v>0</v>
          </cell>
        </row>
        <row r="7884">
          <cell r="AA7884">
            <v>0</v>
          </cell>
        </row>
        <row r="7885">
          <cell r="AA7885">
            <v>0</v>
          </cell>
        </row>
        <row r="7886">
          <cell r="AA7886">
            <v>0</v>
          </cell>
        </row>
        <row r="7887">
          <cell r="AA7887">
            <v>0</v>
          </cell>
        </row>
        <row r="7888">
          <cell r="AA7888">
            <v>0</v>
          </cell>
        </row>
        <row r="7889">
          <cell r="AA7889">
            <v>0</v>
          </cell>
        </row>
        <row r="7890">
          <cell r="AA7890">
            <v>0</v>
          </cell>
        </row>
        <row r="7891">
          <cell r="AA7891">
            <v>0</v>
          </cell>
        </row>
        <row r="7892">
          <cell r="AA7892">
            <v>0</v>
          </cell>
        </row>
        <row r="7893">
          <cell r="AA7893">
            <v>0</v>
          </cell>
        </row>
        <row r="7894">
          <cell r="AA7894">
            <v>0</v>
          </cell>
        </row>
        <row r="7895">
          <cell r="AA7895">
            <v>0</v>
          </cell>
        </row>
        <row r="7896">
          <cell r="AA7896">
            <v>0</v>
          </cell>
        </row>
        <row r="7897">
          <cell r="AA7897">
            <v>0</v>
          </cell>
        </row>
        <row r="7898">
          <cell r="AA7898">
            <v>0</v>
          </cell>
        </row>
        <row r="7899">
          <cell r="AA7899">
            <v>0</v>
          </cell>
        </row>
        <row r="7900">
          <cell r="AA7900">
            <v>0</v>
          </cell>
        </row>
        <row r="7901">
          <cell r="AA7901">
            <v>0</v>
          </cell>
        </row>
        <row r="7902">
          <cell r="AA7902">
            <v>0</v>
          </cell>
        </row>
        <row r="7903">
          <cell r="AA7903">
            <v>0</v>
          </cell>
        </row>
        <row r="7904">
          <cell r="AA7904">
            <v>0</v>
          </cell>
        </row>
        <row r="7905">
          <cell r="AA7905">
            <v>0</v>
          </cell>
        </row>
        <row r="7906">
          <cell r="AA7906">
            <v>0</v>
          </cell>
        </row>
        <row r="7907">
          <cell r="AA7907">
            <v>0</v>
          </cell>
        </row>
        <row r="7908">
          <cell r="AA7908">
            <v>0</v>
          </cell>
        </row>
        <row r="7909">
          <cell r="AA7909">
            <v>0</v>
          </cell>
        </row>
        <row r="7910">
          <cell r="AA7910">
            <v>0</v>
          </cell>
        </row>
        <row r="7911">
          <cell r="AA7911">
            <v>0</v>
          </cell>
        </row>
        <row r="7912">
          <cell r="AA7912">
            <v>0</v>
          </cell>
        </row>
        <row r="7913">
          <cell r="AA7913">
            <v>0</v>
          </cell>
        </row>
        <row r="7914">
          <cell r="AA7914">
            <v>0</v>
          </cell>
        </row>
        <row r="7915">
          <cell r="AA7915">
            <v>0</v>
          </cell>
        </row>
        <row r="7916">
          <cell r="AA7916">
            <v>0</v>
          </cell>
        </row>
        <row r="7917">
          <cell r="AA7917">
            <v>0</v>
          </cell>
        </row>
        <row r="7918">
          <cell r="AA7918">
            <v>0</v>
          </cell>
        </row>
        <row r="7919">
          <cell r="AA7919">
            <v>0</v>
          </cell>
        </row>
        <row r="7920">
          <cell r="AA7920">
            <v>0</v>
          </cell>
        </row>
        <row r="7921">
          <cell r="AA7921">
            <v>0</v>
          </cell>
        </row>
        <row r="7922">
          <cell r="AA7922">
            <v>0</v>
          </cell>
        </row>
        <row r="7923">
          <cell r="AA7923">
            <v>0</v>
          </cell>
        </row>
        <row r="7924">
          <cell r="AA7924">
            <v>0</v>
          </cell>
        </row>
        <row r="7925">
          <cell r="AA7925">
            <v>0</v>
          </cell>
        </row>
        <row r="7926">
          <cell r="AA7926">
            <v>0</v>
          </cell>
        </row>
        <row r="7927">
          <cell r="AA7927">
            <v>0</v>
          </cell>
        </row>
        <row r="7928">
          <cell r="AA7928">
            <v>0</v>
          </cell>
        </row>
        <row r="7929">
          <cell r="AA7929">
            <v>0</v>
          </cell>
        </row>
        <row r="7930">
          <cell r="AA7930">
            <v>0</v>
          </cell>
        </row>
        <row r="7931">
          <cell r="AA7931">
            <v>0</v>
          </cell>
        </row>
        <row r="7932">
          <cell r="AA7932">
            <v>0</v>
          </cell>
        </row>
        <row r="7933">
          <cell r="AA7933">
            <v>0</v>
          </cell>
        </row>
        <row r="7934">
          <cell r="AA7934">
            <v>0</v>
          </cell>
        </row>
        <row r="7935">
          <cell r="AA7935">
            <v>0</v>
          </cell>
        </row>
        <row r="7936">
          <cell r="AA7936">
            <v>0</v>
          </cell>
        </row>
        <row r="7937">
          <cell r="AA7937">
            <v>0</v>
          </cell>
        </row>
        <row r="7938">
          <cell r="AA7938">
            <v>0</v>
          </cell>
        </row>
        <row r="7939">
          <cell r="AA7939">
            <v>0</v>
          </cell>
        </row>
        <row r="7940">
          <cell r="AA7940">
            <v>0</v>
          </cell>
        </row>
        <row r="7941">
          <cell r="AA7941">
            <v>0</v>
          </cell>
        </row>
        <row r="7942">
          <cell r="AA7942">
            <v>0</v>
          </cell>
        </row>
        <row r="7943">
          <cell r="AA7943">
            <v>0</v>
          </cell>
        </row>
        <row r="7944">
          <cell r="AA7944">
            <v>0</v>
          </cell>
        </row>
        <row r="7945">
          <cell r="AA7945">
            <v>0</v>
          </cell>
        </row>
        <row r="7946">
          <cell r="AA7946">
            <v>0</v>
          </cell>
        </row>
        <row r="7947">
          <cell r="AA7947">
            <v>0</v>
          </cell>
        </row>
        <row r="7948">
          <cell r="AA7948">
            <v>0</v>
          </cell>
        </row>
        <row r="7949">
          <cell r="AA7949">
            <v>0</v>
          </cell>
        </row>
        <row r="7950">
          <cell r="AA7950">
            <v>0</v>
          </cell>
        </row>
        <row r="7951">
          <cell r="AA7951">
            <v>0</v>
          </cell>
        </row>
        <row r="7952">
          <cell r="AA7952">
            <v>0</v>
          </cell>
        </row>
        <row r="7953">
          <cell r="AA7953">
            <v>0</v>
          </cell>
        </row>
        <row r="7954">
          <cell r="AA7954">
            <v>0</v>
          </cell>
        </row>
        <row r="7955">
          <cell r="AA7955">
            <v>0</v>
          </cell>
        </row>
        <row r="7956">
          <cell r="AA7956">
            <v>0</v>
          </cell>
        </row>
        <row r="7957">
          <cell r="AA7957">
            <v>0</v>
          </cell>
        </row>
        <row r="7958">
          <cell r="AA7958">
            <v>0</v>
          </cell>
        </row>
        <row r="7959">
          <cell r="AA7959">
            <v>0</v>
          </cell>
        </row>
        <row r="7960">
          <cell r="AA7960">
            <v>0</v>
          </cell>
        </row>
        <row r="7961">
          <cell r="AA7961">
            <v>0</v>
          </cell>
        </row>
        <row r="7962">
          <cell r="AA7962">
            <v>0</v>
          </cell>
        </row>
        <row r="7963">
          <cell r="AA7963">
            <v>0</v>
          </cell>
        </row>
        <row r="7964">
          <cell r="AA7964">
            <v>0</v>
          </cell>
        </row>
        <row r="7965">
          <cell r="AA7965">
            <v>0</v>
          </cell>
        </row>
        <row r="7966">
          <cell r="AA7966">
            <v>0</v>
          </cell>
        </row>
        <row r="7967">
          <cell r="AA7967">
            <v>0</v>
          </cell>
        </row>
        <row r="7968">
          <cell r="AA7968">
            <v>0</v>
          </cell>
        </row>
        <row r="7969">
          <cell r="AA7969">
            <v>0</v>
          </cell>
        </row>
        <row r="7970">
          <cell r="AA7970">
            <v>0</v>
          </cell>
        </row>
        <row r="7971">
          <cell r="AA7971">
            <v>0</v>
          </cell>
        </row>
        <row r="7972">
          <cell r="AA7972">
            <v>0</v>
          </cell>
        </row>
        <row r="7973">
          <cell r="AA7973">
            <v>0</v>
          </cell>
        </row>
        <row r="7974">
          <cell r="AA7974">
            <v>0</v>
          </cell>
        </row>
        <row r="7975">
          <cell r="AA7975">
            <v>0</v>
          </cell>
        </row>
        <row r="7976">
          <cell r="AA7976">
            <v>0</v>
          </cell>
        </row>
        <row r="7977">
          <cell r="AA7977">
            <v>0</v>
          </cell>
        </row>
        <row r="7978">
          <cell r="AA7978">
            <v>0</v>
          </cell>
        </row>
        <row r="7979">
          <cell r="AA7979">
            <v>0</v>
          </cell>
        </row>
        <row r="7980">
          <cell r="AA7980">
            <v>0</v>
          </cell>
        </row>
        <row r="7981">
          <cell r="AA7981">
            <v>0</v>
          </cell>
        </row>
        <row r="7982">
          <cell r="AA7982">
            <v>0</v>
          </cell>
        </row>
        <row r="7983">
          <cell r="AA7983">
            <v>0</v>
          </cell>
        </row>
        <row r="7984">
          <cell r="AA7984">
            <v>0</v>
          </cell>
        </row>
        <row r="7985">
          <cell r="AA7985">
            <v>0</v>
          </cell>
        </row>
        <row r="7986">
          <cell r="AA7986">
            <v>0</v>
          </cell>
        </row>
        <row r="7987">
          <cell r="AA7987">
            <v>0</v>
          </cell>
        </row>
        <row r="7988">
          <cell r="AA7988">
            <v>0</v>
          </cell>
        </row>
        <row r="7989">
          <cell r="AA7989">
            <v>0</v>
          </cell>
        </row>
        <row r="7990">
          <cell r="AA7990">
            <v>0</v>
          </cell>
        </row>
        <row r="7991">
          <cell r="AA7991">
            <v>0</v>
          </cell>
        </row>
        <row r="7992">
          <cell r="AA7992">
            <v>0</v>
          </cell>
        </row>
        <row r="7993">
          <cell r="AA7993">
            <v>0</v>
          </cell>
        </row>
        <row r="7994">
          <cell r="AA7994">
            <v>0</v>
          </cell>
        </row>
        <row r="7995">
          <cell r="AA7995">
            <v>0</v>
          </cell>
        </row>
        <row r="7996">
          <cell r="AA7996">
            <v>0</v>
          </cell>
        </row>
        <row r="7997">
          <cell r="AA7997">
            <v>0</v>
          </cell>
        </row>
        <row r="7998">
          <cell r="AA7998">
            <v>0</v>
          </cell>
        </row>
        <row r="7999">
          <cell r="AA7999">
            <v>0</v>
          </cell>
        </row>
        <row r="8000">
          <cell r="AA8000">
            <v>0</v>
          </cell>
        </row>
        <row r="8001">
          <cell r="AA8001">
            <v>0</v>
          </cell>
        </row>
        <row r="8002">
          <cell r="AA8002">
            <v>0</v>
          </cell>
        </row>
        <row r="8003">
          <cell r="AA8003">
            <v>0</v>
          </cell>
        </row>
        <row r="8004">
          <cell r="AA8004">
            <v>0</v>
          </cell>
        </row>
        <row r="8005">
          <cell r="AA8005">
            <v>0</v>
          </cell>
        </row>
        <row r="8006">
          <cell r="AA8006">
            <v>0</v>
          </cell>
        </row>
        <row r="8007">
          <cell r="AA8007">
            <v>0</v>
          </cell>
        </row>
        <row r="8008">
          <cell r="AA8008">
            <v>0</v>
          </cell>
        </row>
        <row r="8009">
          <cell r="AA8009">
            <v>0</v>
          </cell>
        </row>
        <row r="8010">
          <cell r="AA8010">
            <v>0</v>
          </cell>
        </row>
        <row r="8011">
          <cell r="AA8011">
            <v>0</v>
          </cell>
        </row>
        <row r="8012">
          <cell r="AA8012">
            <v>0</v>
          </cell>
        </row>
        <row r="8013">
          <cell r="AA8013">
            <v>0</v>
          </cell>
        </row>
        <row r="8014">
          <cell r="AA8014">
            <v>0</v>
          </cell>
        </row>
        <row r="8015">
          <cell r="AA8015">
            <v>0</v>
          </cell>
        </row>
        <row r="8016">
          <cell r="AA8016">
            <v>0</v>
          </cell>
        </row>
        <row r="8017">
          <cell r="AA8017">
            <v>0</v>
          </cell>
        </row>
        <row r="8018">
          <cell r="AA8018">
            <v>0</v>
          </cell>
        </row>
        <row r="8019">
          <cell r="AA8019">
            <v>0</v>
          </cell>
        </row>
        <row r="8020">
          <cell r="AA8020">
            <v>0</v>
          </cell>
        </row>
        <row r="8021">
          <cell r="AA8021">
            <v>0</v>
          </cell>
        </row>
        <row r="8022">
          <cell r="AA8022">
            <v>0</v>
          </cell>
        </row>
        <row r="8023">
          <cell r="AA8023">
            <v>0</v>
          </cell>
        </row>
        <row r="8024">
          <cell r="AA8024">
            <v>0</v>
          </cell>
        </row>
        <row r="8025">
          <cell r="AA8025">
            <v>0</v>
          </cell>
        </row>
        <row r="8026">
          <cell r="AA8026">
            <v>0</v>
          </cell>
        </row>
        <row r="8027">
          <cell r="AA8027">
            <v>0</v>
          </cell>
        </row>
        <row r="8028">
          <cell r="AA8028">
            <v>0</v>
          </cell>
        </row>
        <row r="8029">
          <cell r="AA8029">
            <v>0</v>
          </cell>
        </row>
        <row r="8030">
          <cell r="AA8030">
            <v>0</v>
          </cell>
        </row>
        <row r="8031">
          <cell r="AA8031">
            <v>0</v>
          </cell>
        </row>
        <row r="8032">
          <cell r="AA8032">
            <v>0</v>
          </cell>
        </row>
        <row r="8033">
          <cell r="AA8033">
            <v>0</v>
          </cell>
        </row>
        <row r="8034">
          <cell r="AA8034">
            <v>0</v>
          </cell>
        </row>
        <row r="8035">
          <cell r="AA8035">
            <v>0</v>
          </cell>
        </row>
        <row r="8036">
          <cell r="AA8036">
            <v>0</v>
          </cell>
        </row>
        <row r="8037">
          <cell r="AA8037">
            <v>0</v>
          </cell>
        </row>
        <row r="8038">
          <cell r="AA8038">
            <v>0</v>
          </cell>
        </row>
        <row r="8039">
          <cell r="AA8039">
            <v>0</v>
          </cell>
        </row>
        <row r="8040">
          <cell r="AA8040">
            <v>0</v>
          </cell>
        </row>
        <row r="8041">
          <cell r="AA8041">
            <v>0</v>
          </cell>
        </row>
        <row r="8042">
          <cell r="AA8042">
            <v>0</v>
          </cell>
        </row>
        <row r="8043">
          <cell r="AA8043">
            <v>0</v>
          </cell>
        </row>
        <row r="8044">
          <cell r="AA8044">
            <v>0</v>
          </cell>
        </row>
        <row r="8045">
          <cell r="AA8045">
            <v>0</v>
          </cell>
        </row>
        <row r="8046">
          <cell r="AA8046">
            <v>0</v>
          </cell>
        </row>
        <row r="8047">
          <cell r="AA8047">
            <v>0</v>
          </cell>
        </row>
        <row r="8048">
          <cell r="AA8048">
            <v>0</v>
          </cell>
        </row>
        <row r="8049">
          <cell r="AA8049">
            <v>0</v>
          </cell>
        </row>
        <row r="8050">
          <cell r="AA8050">
            <v>0</v>
          </cell>
        </row>
        <row r="8051">
          <cell r="AA8051">
            <v>0</v>
          </cell>
        </row>
        <row r="8052">
          <cell r="AA8052">
            <v>0</v>
          </cell>
        </row>
        <row r="8053">
          <cell r="AA8053">
            <v>0</v>
          </cell>
        </row>
        <row r="8054">
          <cell r="AA8054">
            <v>0</v>
          </cell>
        </row>
        <row r="8055">
          <cell r="AA8055">
            <v>0</v>
          </cell>
        </row>
        <row r="8056">
          <cell r="AA8056">
            <v>0</v>
          </cell>
        </row>
        <row r="8057">
          <cell r="AA8057">
            <v>0</v>
          </cell>
        </row>
        <row r="8058">
          <cell r="AA8058">
            <v>0</v>
          </cell>
        </row>
        <row r="8059">
          <cell r="AA8059">
            <v>0</v>
          </cell>
        </row>
        <row r="8060">
          <cell r="AA8060">
            <v>0</v>
          </cell>
        </row>
        <row r="8061">
          <cell r="AA8061">
            <v>0</v>
          </cell>
        </row>
        <row r="8062">
          <cell r="AA8062">
            <v>0</v>
          </cell>
        </row>
        <row r="8063">
          <cell r="AA8063">
            <v>0</v>
          </cell>
        </row>
        <row r="8064">
          <cell r="AA8064">
            <v>0</v>
          </cell>
        </row>
        <row r="8065">
          <cell r="AA8065">
            <v>0</v>
          </cell>
        </row>
        <row r="8066">
          <cell r="AA8066">
            <v>0</v>
          </cell>
        </row>
        <row r="8067">
          <cell r="AA8067">
            <v>0</v>
          </cell>
        </row>
        <row r="8068">
          <cell r="AA8068">
            <v>0</v>
          </cell>
        </row>
        <row r="8069">
          <cell r="AA8069">
            <v>0</v>
          </cell>
        </row>
        <row r="8070">
          <cell r="AA8070">
            <v>0</v>
          </cell>
        </row>
        <row r="8071">
          <cell r="AA8071">
            <v>0</v>
          </cell>
        </row>
        <row r="8072">
          <cell r="AA8072">
            <v>0</v>
          </cell>
        </row>
        <row r="8073">
          <cell r="AA8073">
            <v>0</v>
          </cell>
        </row>
        <row r="8074">
          <cell r="AA8074">
            <v>0</v>
          </cell>
        </row>
        <row r="8075">
          <cell r="AA8075">
            <v>0</v>
          </cell>
        </row>
        <row r="8076">
          <cell r="AA8076">
            <v>0</v>
          </cell>
        </row>
        <row r="8077">
          <cell r="AA8077">
            <v>0</v>
          </cell>
        </row>
        <row r="8078">
          <cell r="AA8078">
            <v>0</v>
          </cell>
        </row>
        <row r="8079">
          <cell r="AA8079">
            <v>0</v>
          </cell>
        </row>
        <row r="8080">
          <cell r="AA8080">
            <v>0</v>
          </cell>
        </row>
        <row r="8081">
          <cell r="AA8081">
            <v>0</v>
          </cell>
        </row>
        <row r="8082">
          <cell r="AA8082">
            <v>0</v>
          </cell>
        </row>
        <row r="8083">
          <cell r="AA8083">
            <v>0</v>
          </cell>
        </row>
        <row r="8084">
          <cell r="AA8084">
            <v>0</v>
          </cell>
        </row>
        <row r="8085">
          <cell r="AA8085">
            <v>0</v>
          </cell>
        </row>
        <row r="8086">
          <cell r="AA8086">
            <v>0</v>
          </cell>
        </row>
        <row r="8087">
          <cell r="AA8087">
            <v>0</v>
          </cell>
        </row>
        <row r="8088">
          <cell r="AA8088">
            <v>0</v>
          </cell>
        </row>
        <row r="8089">
          <cell r="AA8089">
            <v>0</v>
          </cell>
        </row>
        <row r="8090">
          <cell r="AA8090">
            <v>0</v>
          </cell>
        </row>
        <row r="8091">
          <cell r="AA8091">
            <v>0</v>
          </cell>
        </row>
        <row r="8092">
          <cell r="AA8092">
            <v>0</v>
          </cell>
        </row>
        <row r="8093">
          <cell r="AA8093">
            <v>0</v>
          </cell>
        </row>
        <row r="8094">
          <cell r="AA8094">
            <v>0</v>
          </cell>
        </row>
        <row r="8095">
          <cell r="AA8095">
            <v>0</v>
          </cell>
        </row>
        <row r="8096">
          <cell r="AA8096">
            <v>0</v>
          </cell>
        </row>
        <row r="8097">
          <cell r="AA8097">
            <v>0</v>
          </cell>
        </row>
        <row r="8098">
          <cell r="AA8098">
            <v>0</v>
          </cell>
        </row>
        <row r="8099">
          <cell r="AA8099">
            <v>0</v>
          </cell>
        </row>
        <row r="8100">
          <cell r="AA8100">
            <v>0</v>
          </cell>
        </row>
        <row r="8101">
          <cell r="AA8101">
            <v>0</v>
          </cell>
        </row>
        <row r="8102">
          <cell r="AA8102">
            <v>0</v>
          </cell>
        </row>
        <row r="8103">
          <cell r="AA8103">
            <v>0</v>
          </cell>
        </row>
        <row r="8104">
          <cell r="AA8104">
            <v>0</v>
          </cell>
        </row>
        <row r="8105">
          <cell r="AA8105">
            <v>0</v>
          </cell>
        </row>
        <row r="8106">
          <cell r="AA8106">
            <v>0</v>
          </cell>
        </row>
        <row r="8107">
          <cell r="AA8107">
            <v>0</v>
          </cell>
        </row>
        <row r="8108">
          <cell r="AA8108">
            <v>0</v>
          </cell>
        </row>
        <row r="8109">
          <cell r="AA8109">
            <v>0</v>
          </cell>
        </row>
        <row r="8110">
          <cell r="AA8110">
            <v>0</v>
          </cell>
        </row>
        <row r="8111">
          <cell r="AA8111">
            <v>0</v>
          </cell>
        </row>
        <row r="8112">
          <cell r="AA8112">
            <v>0</v>
          </cell>
        </row>
        <row r="8113">
          <cell r="AA8113">
            <v>0</v>
          </cell>
        </row>
        <row r="8114">
          <cell r="AA8114">
            <v>0</v>
          </cell>
        </row>
        <row r="8115">
          <cell r="AA8115">
            <v>0</v>
          </cell>
        </row>
        <row r="8116">
          <cell r="AA8116">
            <v>0</v>
          </cell>
        </row>
        <row r="8117">
          <cell r="AA8117">
            <v>0</v>
          </cell>
        </row>
        <row r="8118">
          <cell r="AA8118">
            <v>0</v>
          </cell>
        </row>
        <row r="8119">
          <cell r="AA8119">
            <v>0</v>
          </cell>
        </row>
        <row r="8120">
          <cell r="AA8120">
            <v>0</v>
          </cell>
        </row>
        <row r="8121">
          <cell r="AA8121">
            <v>0</v>
          </cell>
        </row>
        <row r="8122">
          <cell r="AA8122">
            <v>0</v>
          </cell>
        </row>
        <row r="8123">
          <cell r="AA8123">
            <v>0</v>
          </cell>
        </row>
        <row r="8124">
          <cell r="AA8124">
            <v>0</v>
          </cell>
        </row>
        <row r="8125">
          <cell r="AA8125">
            <v>0</v>
          </cell>
        </row>
        <row r="8126">
          <cell r="AA8126">
            <v>0</v>
          </cell>
        </row>
        <row r="8127">
          <cell r="AA8127">
            <v>0</v>
          </cell>
        </row>
        <row r="8128">
          <cell r="AA8128">
            <v>0</v>
          </cell>
        </row>
        <row r="8129">
          <cell r="AA8129">
            <v>0</v>
          </cell>
        </row>
        <row r="8130">
          <cell r="AA8130">
            <v>0</v>
          </cell>
        </row>
        <row r="8131">
          <cell r="AA8131">
            <v>0</v>
          </cell>
        </row>
        <row r="8132">
          <cell r="AA8132">
            <v>0</v>
          </cell>
        </row>
        <row r="8133">
          <cell r="AA8133">
            <v>0</v>
          </cell>
        </row>
        <row r="8134">
          <cell r="AA8134">
            <v>0</v>
          </cell>
        </row>
        <row r="8135">
          <cell r="AA8135">
            <v>0</v>
          </cell>
        </row>
        <row r="8136">
          <cell r="AA8136">
            <v>0</v>
          </cell>
        </row>
        <row r="8137">
          <cell r="AA8137">
            <v>0</v>
          </cell>
        </row>
        <row r="8138">
          <cell r="AA8138">
            <v>0</v>
          </cell>
        </row>
        <row r="8139">
          <cell r="AA8139">
            <v>0</v>
          </cell>
        </row>
        <row r="8140">
          <cell r="AA8140">
            <v>0</v>
          </cell>
        </row>
        <row r="8141">
          <cell r="AA8141">
            <v>0</v>
          </cell>
        </row>
        <row r="8142">
          <cell r="AA8142">
            <v>0</v>
          </cell>
        </row>
        <row r="8143">
          <cell r="AA8143">
            <v>0</v>
          </cell>
        </row>
        <row r="8144">
          <cell r="AA8144">
            <v>0</v>
          </cell>
        </row>
        <row r="8145">
          <cell r="AA8145">
            <v>0</v>
          </cell>
        </row>
        <row r="8146">
          <cell r="AA8146">
            <v>0</v>
          </cell>
        </row>
        <row r="8147">
          <cell r="AA8147">
            <v>0</v>
          </cell>
        </row>
        <row r="8148">
          <cell r="AA8148">
            <v>0</v>
          </cell>
        </row>
        <row r="8149">
          <cell r="AA8149">
            <v>0</v>
          </cell>
        </row>
        <row r="8150">
          <cell r="AA8150">
            <v>0</v>
          </cell>
        </row>
        <row r="8151">
          <cell r="AA8151">
            <v>0</v>
          </cell>
        </row>
        <row r="8152">
          <cell r="AA8152">
            <v>0</v>
          </cell>
        </row>
        <row r="8153">
          <cell r="AA8153">
            <v>0</v>
          </cell>
        </row>
        <row r="8154">
          <cell r="AA8154">
            <v>0</v>
          </cell>
        </row>
        <row r="8155">
          <cell r="AA8155">
            <v>0</v>
          </cell>
        </row>
        <row r="8156">
          <cell r="AA8156">
            <v>0</v>
          </cell>
        </row>
        <row r="8157">
          <cell r="AA8157">
            <v>0</v>
          </cell>
        </row>
        <row r="8158">
          <cell r="AA8158">
            <v>0</v>
          </cell>
        </row>
        <row r="8159">
          <cell r="AA8159">
            <v>0</v>
          </cell>
        </row>
        <row r="8160">
          <cell r="AA8160">
            <v>0</v>
          </cell>
        </row>
        <row r="8161">
          <cell r="AA8161">
            <v>0</v>
          </cell>
        </row>
        <row r="8162">
          <cell r="AA8162">
            <v>0</v>
          </cell>
        </row>
        <row r="8163">
          <cell r="AA8163">
            <v>0</v>
          </cell>
        </row>
        <row r="8164">
          <cell r="AA8164">
            <v>0</v>
          </cell>
        </row>
        <row r="8165">
          <cell r="AA8165">
            <v>0</v>
          </cell>
        </row>
        <row r="8166">
          <cell r="AA8166">
            <v>0</v>
          </cell>
        </row>
        <row r="8167">
          <cell r="AA8167">
            <v>0</v>
          </cell>
        </row>
        <row r="8168">
          <cell r="AA8168">
            <v>0</v>
          </cell>
        </row>
        <row r="8169">
          <cell r="AA8169">
            <v>0</v>
          </cell>
        </row>
        <row r="8170">
          <cell r="AA8170">
            <v>0</v>
          </cell>
        </row>
        <row r="8171">
          <cell r="AA8171">
            <v>0</v>
          </cell>
        </row>
        <row r="8172">
          <cell r="AA8172">
            <v>0</v>
          </cell>
        </row>
        <row r="8173">
          <cell r="AA8173">
            <v>0</v>
          </cell>
        </row>
        <row r="8174">
          <cell r="AA8174">
            <v>0</v>
          </cell>
        </row>
        <row r="8175">
          <cell r="AA8175">
            <v>0</v>
          </cell>
        </row>
        <row r="8176">
          <cell r="AA8176">
            <v>0</v>
          </cell>
        </row>
        <row r="8177">
          <cell r="AA8177">
            <v>0</v>
          </cell>
        </row>
        <row r="8178">
          <cell r="AA8178">
            <v>0</v>
          </cell>
        </row>
        <row r="8179">
          <cell r="AA8179">
            <v>0</v>
          </cell>
        </row>
        <row r="8180">
          <cell r="AA8180">
            <v>0</v>
          </cell>
        </row>
        <row r="8181">
          <cell r="AA8181">
            <v>0</v>
          </cell>
        </row>
        <row r="8182">
          <cell r="AA8182">
            <v>0</v>
          </cell>
        </row>
        <row r="8183">
          <cell r="AA8183">
            <v>0</v>
          </cell>
        </row>
        <row r="8184">
          <cell r="AA8184">
            <v>0</v>
          </cell>
        </row>
        <row r="8185">
          <cell r="AA8185">
            <v>0</v>
          </cell>
        </row>
        <row r="8186">
          <cell r="AA8186">
            <v>0</v>
          </cell>
        </row>
        <row r="8187">
          <cell r="AA8187">
            <v>0</v>
          </cell>
        </row>
        <row r="8188">
          <cell r="AA8188">
            <v>0</v>
          </cell>
        </row>
        <row r="8189">
          <cell r="AA8189">
            <v>0</v>
          </cell>
        </row>
        <row r="8190">
          <cell r="AA8190">
            <v>0</v>
          </cell>
        </row>
        <row r="8191">
          <cell r="AA8191">
            <v>0</v>
          </cell>
        </row>
        <row r="8192">
          <cell r="AA8192">
            <v>0</v>
          </cell>
        </row>
        <row r="8193">
          <cell r="AA8193">
            <v>0</v>
          </cell>
        </row>
        <row r="8194">
          <cell r="AA8194">
            <v>0</v>
          </cell>
        </row>
        <row r="8195">
          <cell r="AA8195">
            <v>0</v>
          </cell>
        </row>
        <row r="8196">
          <cell r="AA8196">
            <v>0</v>
          </cell>
        </row>
        <row r="8197">
          <cell r="AA8197">
            <v>0</v>
          </cell>
        </row>
        <row r="8198">
          <cell r="AA8198">
            <v>0</v>
          </cell>
        </row>
        <row r="8199">
          <cell r="AA8199">
            <v>0</v>
          </cell>
        </row>
        <row r="8200">
          <cell r="AA8200">
            <v>0</v>
          </cell>
        </row>
        <row r="8201">
          <cell r="AA8201">
            <v>0</v>
          </cell>
        </row>
        <row r="8202">
          <cell r="AA8202">
            <v>0</v>
          </cell>
        </row>
        <row r="8203">
          <cell r="AA8203">
            <v>0</v>
          </cell>
        </row>
        <row r="8204">
          <cell r="AA8204">
            <v>0</v>
          </cell>
        </row>
        <row r="8205">
          <cell r="AA8205">
            <v>0</v>
          </cell>
        </row>
        <row r="8206">
          <cell r="AA8206">
            <v>0</v>
          </cell>
        </row>
        <row r="8207">
          <cell r="AA8207">
            <v>0</v>
          </cell>
        </row>
        <row r="8208">
          <cell r="AA8208">
            <v>0</v>
          </cell>
        </row>
        <row r="8209">
          <cell r="AA8209">
            <v>0</v>
          </cell>
        </row>
        <row r="8210">
          <cell r="AA8210">
            <v>0</v>
          </cell>
        </row>
        <row r="8211">
          <cell r="AA8211">
            <v>0</v>
          </cell>
        </row>
        <row r="8212">
          <cell r="AA8212">
            <v>0</v>
          </cell>
        </row>
        <row r="8213">
          <cell r="AA8213">
            <v>0</v>
          </cell>
        </row>
        <row r="8214">
          <cell r="AA8214">
            <v>0</v>
          </cell>
        </row>
        <row r="8215">
          <cell r="AA8215">
            <v>0</v>
          </cell>
        </row>
        <row r="8216">
          <cell r="AA8216">
            <v>0</v>
          </cell>
        </row>
        <row r="8217">
          <cell r="AA8217">
            <v>0</v>
          </cell>
        </row>
        <row r="8218">
          <cell r="AA8218">
            <v>0</v>
          </cell>
        </row>
        <row r="8219">
          <cell r="AA8219">
            <v>0</v>
          </cell>
        </row>
        <row r="8220">
          <cell r="AA8220">
            <v>0</v>
          </cell>
        </row>
        <row r="8221">
          <cell r="AA8221">
            <v>0</v>
          </cell>
        </row>
        <row r="8222">
          <cell r="AA8222">
            <v>0</v>
          </cell>
        </row>
        <row r="8223">
          <cell r="AA8223">
            <v>0</v>
          </cell>
        </row>
        <row r="8224">
          <cell r="AA8224">
            <v>0</v>
          </cell>
        </row>
        <row r="8225">
          <cell r="AA8225">
            <v>0</v>
          </cell>
        </row>
        <row r="8226">
          <cell r="AA8226">
            <v>0</v>
          </cell>
        </row>
        <row r="8227">
          <cell r="AA8227">
            <v>0</v>
          </cell>
        </row>
        <row r="8228">
          <cell r="AA8228">
            <v>0</v>
          </cell>
        </row>
        <row r="8229">
          <cell r="AA8229">
            <v>0</v>
          </cell>
        </row>
        <row r="8230">
          <cell r="AA8230">
            <v>0</v>
          </cell>
        </row>
        <row r="8231">
          <cell r="AA8231">
            <v>0</v>
          </cell>
        </row>
        <row r="8232">
          <cell r="AA8232">
            <v>0</v>
          </cell>
        </row>
        <row r="8233">
          <cell r="AA8233">
            <v>0</v>
          </cell>
        </row>
        <row r="8234">
          <cell r="AA8234">
            <v>0</v>
          </cell>
        </row>
        <row r="8235">
          <cell r="AA8235">
            <v>0</v>
          </cell>
        </row>
        <row r="8236">
          <cell r="AA8236">
            <v>0</v>
          </cell>
        </row>
        <row r="8237">
          <cell r="AA8237">
            <v>0</v>
          </cell>
        </row>
        <row r="8238">
          <cell r="AA8238">
            <v>0</v>
          </cell>
        </row>
        <row r="8239">
          <cell r="AA8239">
            <v>0</v>
          </cell>
        </row>
        <row r="8240">
          <cell r="AA8240">
            <v>0</v>
          </cell>
        </row>
        <row r="8241">
          <cell r="AA8241">
            <v>0</v>
          </cell>
        </row>
        <row r="8242">
          <cell r="AA8242">
            <v>0</v>
          </cell>
        </row>
        <row r="8243">
          <cell r="AA8243">
            <v>0</v>
          </cell>
        </row>
        <row r="8244">
          <cell r="AA8244">
            <v>0</v>
          </cell>
        </row>
        <row r="8245">
          <cell r="AA8245">
            <v>0</v>
          </cell>
        </row>
        <row r="8246">
          <cell r="AA8246">
            <v>0</v>
          </cell>
        </row>
        <row r="8247">
          <cell r="AA8247">
            <v>0</v>
          </cell>
        </row>
        <row r="8248">
          <cell r="AA8248">
            <v>0</v>
          </cell>
        </row>
        <row r="8249">
          <cell r="AA8249">
            <v>0</v>
          </cell>
        </row>
        <row r="8250">
          <cell r="AA8250">
            <v>0</v>
          </cell>
        </row>
        <row r="8251">
          <cell r="AA8251">
            <v>0</v>
          </cell>
        </row>
        <row r="8252">
          <cell r="AA8252">
            <v>0</v>
          </cell>
        </row>
        <row r="8253">
          <cell r="AA8253">
            <v>0</v>
          </cell>
        </row>
        <row r="8254">
          <cell r="AA8254">
            <v>0</v>
          </cell>
        </row>
        <row r="8255">
          <cell r="AA8255">
            <v>0</v>
          </cell>
        </row>
        <row r="8256">
          <cell r="AA8256">
            <v>0</v>
          </cell>
        </row>
        <row r="8257">
          <cell r="AA8257">
            <v>0</v>
          </cell>
        </row>
        <row r="8258">
          <cell r="AA8258">
            <v>0</v>
          </cell>
        </row>
        <row r="8259">
          <cell r="AA8259">
            <v>0</v>
          </cell>
        </row>
        <row r="8260">
          <cell r="AA8260">
            <v>0</v>
          </cell>
        </row>
        <row r="8261">
          <cell r="AA8261">
            <v>0</v>
          </cell>
        </row>
        <row r="8262">
          <cell r="AA8262">
            <v>0</v>
          </cell>
        </row>
        <row r="8263">
          <cell r="AA8263">
            <v>0</v>
          </cell>
        </row>
        <row r="8264">
          <cell r="AA8264">
            <v>0</v>
          </cell>
        </row>
        <row r="8265">
          <cell r="AA8265">
            <v>0</v>
          </cell>
        </row>
        <row r="8266">
          <cell r="AA8266">
            <v>0</v>
          </cell>
        </row>
        <row r="8267">
          <cell r="AA8267">
            <v>0</v>
          </cell>
        </row>
        <row r="8268">
          <cell r="AA8268">
            <v>0</v>
          </cell>
        </row>
        <row r="8269">
          <cell r="AA8269">
            <v>0</v>
          </cell>
        </row>
        <row r="8270">
          <cell r="AA8270">
            <v>0</v>
          </cell>
        </row>
        <row r="8271">
          <cell r="AA8271">
            <v>0</v>
          </cell>
        </row>
        <row r="8272">
          <cell r="AA8272">
            <v>0</v>
          </cell>
        </row>
        <row r="8273">
          <cell r="AA8273">
            <v>0</v>
          </cell>
        </row>
        <row r="8274">
          <cell r="AA8274">
            <v>0</v>
          </cell>
        </row>
        <row r="8275">
          <cell r="AA8275">
            <v>0</v>
          </cell>
        </row>
        <row r="8276">
          <cell r="AA8276">
            <v>0</v>
          </cell>
        </row>
        <row r="8277">
          <cell r="AA8277">
            <v>0</v>
          </cell>
        </row>
        <row r="8278">
          <cell r="AA8278">
            <v>0</v>
          </cell>
        </row>
        <row r="8279">
          <cell r="AA8279">
            <v>0</v>
          </cell>
        </row>
        <row r="8280">
          <cell r="AA8280">
            <v>0</v>
          </cell>
        </row>
        <row r="8281">
          <cell r="AA8281">
            <v>0</v>
          </cell>
        </row>
        <row r="8282">
          <cell r="AA8282">
            <v>0</v>
          </cell>
        </row>
        <row r="8283">
          <cell r="AA8283">
            <v>0</v>
          </cell>
        </row>
        <row r="8284">
          <cell r="AA8284">
            <v>0</v>
          </cell>
        </row>
        <row r="8285">
          <cell r="AA8285">
            <v>0</v>
          </cell>
        </row>
        <row r="8286">
          <cell r="AA8286">
            <v>0</v>
          </cell>
        </row>
        <row r="8287">
          <cell r="AA8287">
            <v>0</v>
          </cell>
        </row>
        <row r="8288">
          <cell r="AA8288">
            <v>0</v>
          </cell>
        </row>
        <row r="8289">
          <cell r="AA8289">
            <v>0</v>
          </cell>
        </row>
        <row r="8290">
          <cell r="AA8290">
            <v>0</v>
          </cell>
        </row>
        <row r="8291">
          <cell r="AA8291">
            <v>0</v>
          </cell>
        </row>
        <row r="8292">
          <cell r="AA8292">
            <v>0</v>
          </cell>
        </row>
        <row r="8293">
          <cell r="AA8293">
            <v>0</v>
          </cell>
        </row>
        <row r="8294">
          <cell r="AA8294">
            <v>0</v>
          </cell>
        </row>
        <row r="8295">
          <cell r="AA8295">
            <v>0</v>
          </cell>
        </row>
        <row r="8296">
          <cell r="AA8296">
            <v>0</v>
          </cell>
        </row>
        <row r="8297">
          <cell r="AA8297">
            <v>0</v>
          </cell>
        </row>
        <row r="8298">
          <cell r="AA8298">
            <v>0</v>
          </cell>
        </row>
        <row r="8299">
          <cell r="AA8299">
            <v>0</v>
          </cell>
        </row>
        <row r="8300">
          <cell r="AA8300">
            <v>0</v>
          </cell>
        </row>
        <row r="8301">
          <cell r="AA8301">
            <v>0</v>
          </cell>
        </row>
        <row r="8302">
          <cell r="AA8302">
            <v>0</v>
          </cell>
        </row>
        <row r="8303">
          <cell r="AA8303">
            <v>0</v>
          </cell>
        </row>
        <row r="8304">
          <cell r="AA8304">
            <v>0</v>
          </cell>
        </row>
        <row r="8305">
          <cell r="AA8305">
            <v>0</v>
          </cell>
        </row>
        <row r="8306">
          <cell r="AA8306">
            <v>0</v>
          </cell>
        </row>
        <row r="8307">
          <cell r="AA8307">
            <v>0</v>
          </cell>
        </row>
        <row r="8308">
          <cell r="AA8308">
            <v>0</v>
          </cell>
        </row>
        <row r="8309">
          <cell r="AA8309">
            <v>0</v>
          </cell>
        </row>
        <row r="8310">
          <cell r="AA8310">
            <v>0</v>
          </cell>
        </row>
        <row r="8311">
          <cell r="AA8311">
            <v>0</v>
          </cell>
        </row>
        <row r="8312">
          <cell r="AA8312">
            <v>0</v>
          </cell>
        </row>
        <row r="8313">
          <cell r="AA8313">
            <v>0</v>
          </cell>
        </row>
        <row r="8314">
          <cell r="AA8314">
            <v>0</v>
          </cell>
        </row>
        <row r="8315">
          <cell r="AA8315">
            <v>0</v>
          </cell>
        </row>
        <row r="8316">
          <cell r="AA8316">
            <v>0</v>
          </cell>
        </row>
        <row r="8317">
          <cell r="AA8317">
            <v>0</v>
          </cell>
        </row>
        <row r="8318">
          <cell r="AA8318">
            <v>0</v>
          </cell>
        </row>
        <row r="8319">
          <cell r="AA8319">
            <v>0</v>
          </cell>
        </row>
        <row r="8320">
          <cell r="AA8320">
            <v>0</v>
          </cell>
        </row>
        <row r="8321">
          <cell r="AA8321">
            <v>0</v>
          </cell>
        </row>
        <row r="8322">
          <cell r="AA8322">
            <v>0</v>
          </cell>
        </row>
        <row r="8323">
          <cell r="AA8323">
            <v>0</v>
          </cell>
        </row>
        <row r="8324">
          <cell r="AA8324">
            <v>0</v>
          </cell>
        </row>
        <row r="8325">
          <cell r="AA8325">
            <v>0</v>
          </cell>
        </row>
        <row r="8326">
          <cell r="AA8326">
            <v>0</v>
          </cell>
        </row>
        <row r="8327">
          <cell r="AA8327">
            <v>0</v>
          </cell>
        </row>
        <row r="8328">
          <cell r="AA8328">
            <v>0</v>
          </cell>
        </row>
        <row r="8329">
          <cell r="AA8329">
            <v>0</v>
          </cell>
        </row>
        <row r="8330">
          <cell r="AA8330">
            <v>0</v>
          </cell>
        </row>
        <row r="8331">
          <cell r="AA8331">
            <v>0</v>
          </cell>
        </row>
        <row r="8332">
          <cell r="AA8332">
            <v>0</v>
          </cell>
        </row>
        <row r="8333">
          <cell r="AA8333">
            <v>0</v>
          </cell>
        </row>
        <row r="8334">
          <cell r="AA8334">
            <v>0</v>
          </cell>
        </row>
        <row r="8335">
          <cell r="AA8335">
            <v>0</v>
          </cell>
        </row>
        <row r="8336">
          <cell r="AA8336">
            <v>0</v>
          </cell>
        </row>
        <row r="8337">
          <cell r="AA8337">
            <v>0</v>
          </cell>
        </row>
        <row r="8338">
          <cell r="AA8338">
            <v>0</v>
          </cell>
        </row>
        <row r="8339">
          <cell r="AA8339">
            <v>0</v>
          </cell>
        </row>
        <row r="8340">
          <cell r="AA8340">
            <v>0</v>
          </cell>
        </row>
        <row r="8341">
          <cell r="AA8341">
            <v>0</v>
          </cell>
        </row>
        <row r="8342">
          <cell r="AA8342">
            <v>0</v>
          </cell>
        </row>
        <row r="8343">
          <cell r="AA8343">
            <v>0</v>
          </cell>
        </row>
        <row r="8344">
          <cell r="AA8344">
            <v>0</v>
          </cell>
        </row>
        <row r="8345">
          <cell r="AA8345">
            <v>0</v>
          </cell>
        </row>
        <row r="8346">
          <cell r="AA8346">
            <v>0</v>
          </cell>
        </row>
        <row r="8347">
          <cell r="AA8347">
            <v>0</v>
          </cell>
        </row>
        <row r="8348">
          <cell r="AA8348">
            <v>0</v>
          </cell>
        </row>
        <row r="8349">
          <cell r="AA8349">
            <v>0</v>
          </cell>
        </row>
        <row r="8350">
          <cell r="AA8350">
            <v>0</v>
          </cell>
        </row>
        <row r="8351">
          <cell r="AA8351">
            <v>0</v>
          </cell>
        </row>
        <row r="8352">
          <cell r="AA8352">
            <v>0</v>
          </cell>
        </row>
        <row r="8353">
          <cell r="AA8353">
            <v>0</v>
          </cell>
        </row>
        <row r="8354">
          <cell r="AA8354">
            <v>0</v>
          </cell>
        </row>
        <row r="8355">
          <cell r="AA8355">
            <v>0</v>
          </cell>
        </row>
        <row r="8356">
          <cell r="AA8356">
            <v>0</v>
          </cell>
        </row>
        <row r="8357">
          <cell r="AA8357">
            <v>0</v>
          </cell>
        </row>
        <row r="8358">
          <cell r="AA8358">
            <v>0</v>
          </cell>
        </row>
        <row r="8359">
          <cell r="AA8359">
            <v>0</v>
          </cell>
        </row>
        <row r="8360">
          <cell r="AA8360">
            <v>0</v>
          </cell>
        </row>
        <row r="8361">
          <cell r="AA8361">
            <v>0</v>
          </cell>
        </row>
        <row r="8362">
          <cell r="AA8362">
            <v>0</v>
          </cell>
        </row>
        <row r="8363">
          <cell r="AA8363">
            <v>0</v>
          </cell>
        </row>
        <row r="8364">
          <cell r="AA8364">
            <v>0</v>
          </cell>
        </row>
        <row r="8365">
          <cell r="AA8365">
            <v>0</v>
          </cell>
        </row>
        <row r="8366">
          <cell r="AA8366">
            <v>0</v>
          </cell>
        </row>
        <row r="8367">
          <cell r="AA8367">
            <v>0</v>
          </cell>
        </row>
        <row r="8368">
          <cell r="AA8368">
            <v>0</v>
          </cell>
        </row>
        <row r="8369">
          <cell r="AA8369">
            <v>0</v>
          </cell>
        </row>
        <row r="8370">
          <cell r="AA8370">
            <v>0</v>
          </cell>
        </row>
        <row r="8371">
          <cell r="AA8371">
            <v>0</v>
          </cell>
        </row>
        <row r="8372">
          <cell r="AA8372">
            <v>0</v>
          </cell>
        </row>
        <row r="8373">
          <cell r="AA8373">
            <v>0</v>
          </cell>
        </row>
        <row r="8374">
          <cell r="AA8374">
            <v>0</v>
          </cell>
        </row>
        <row r="8375">
          <cell r="AA8375">
            <v>0</v>
          </cell>
        </row>
        <row r="8376">
          <cell r="AA8376">
            <v>0</v>
          </cell>
        </row>
        <row r="8377">
          <cell r="AA8377">
            <v>0</v>
          </cell>
        </row>
        <row r="8378">
          <cell r="AA8378">
            <v>0</v>
          </cell>
        </row>
        <row r="8379">
          <cell r="AA8379">
            <v>0</v>
          </cell>
        </row>
        <row r="8380">
          <cell r="AA8380">
            <v>0</v>
          </cell>
        </row>
        <row r="8381">
          <cell r="AA8381">
            <v>0</v>
          </cell>
        </row>
        <row r="8382">
          <cell r="AA8382">
            <v>0</v>
          </cell>
        </row>
        <row r="8383">
          <cell r="AA8383">
            <v>0</v>
          </cell>
        </row>
        <row r="8384">
          <cell r="AA8384">
            <v>0</v>
          </cell>
        </row>
        <row r="8385">
          <cell r="AA8385">
            <v>0</v>
          </cell>
        </row>
        <row r="8386">
          <cell r="AA8386">
            <v>0</v>
          </cell>
        </row>
        <row r="8387">
          <cell r="AA8387">
            <v>0</v>
          </cell>
        </row>
        <row r="8388">
          <cell r="AA8388">
            <v>0</v>
          </cell>
        </row>
        <row r="8389">
          <cell r="AA8389">
            <v>0</v>
          </cell>
        </row>
        <row r="8390">
          <cell r="AA8390">
            <v>0</v>
          </cell>
        </row>
        <row r="8391">
          <cell r="AA8391">
            <v>0</v>
          </cell>
        </row>
        <row r="8392">
          <cell r="AA8392">
            <v>0</v>
          </cell>
        </row>
        <row r="8393">
          <cell r="AA8393">
            <v>0</v>
          </cell>
        </row>
        <row r="8394">
          <cell r="AA8394">
            <v>0</v>
          </cell>
        </row>
        <row r="8395">
          <cell r="AA8395">
            <v>0</v>
          </cell>
        </row>
        <row r="8396">
          <cell r="AA8396">
            <v>0</v>
          </cell>
        </row>
        <row r="8397">
          <cell r="AA8397">
            <v>0</v>
          </cell>
        </row>
        <row r="8398">
          <cell r="AA8398">
            <v>0</v>
          </cell>
        </row>
        <row r="8399">
          <cell r="AA8399">
            <v>0</v>
          </cell>
        </row>
        <row r="8400">
          <cell r="AA8400">
            <v>0</v>
          </cell>
        </row>
        <row r="8401">
          <cell r="AA8401">
            <v>0</v>
          </cell>
        </row>
        <row r="8402">
          <cell r="AA8402">
            <v>0</v>
          </cell>
        </row>
        <row r="8403">
          <cell r="AA8403">
            <v>0</v>
          </cell>
        </row>
        <row r="8404">
          <cell r="AA8404">
            <v>0</v>
          </cell>
        </row>
        <row r="8405">
          <cell r="AA8405">
            <v>0</v>
          </cell>
        </row>
        <row r="8406">
          <cell r="AA8406">
            <v>0</v>
          </cell>
        </row>
        <row r="8407">
          <cell r="AA8407">
            <v>0</v>
          </cell>
        </row>
        <row r="8408">
          <cell r="AA8408">
            <v>0</v>
          </cell>
        </row>
        <row r="8409">
          <cell r="AA8409">
            <v>0</v>
          </cell>
        </row>
        <row r="8410">
          <cell r="AA8410">
            <v>0</v>
          </cell>
        </row>
        <row r="8411">
          <cell r="AA8411">
            <v>0</v>
          </cell>
        </row>
        <row r="8412">
          <cell r="AA8412">
            <v>0</v>
          </cell>
        </row>
        <row r="8413">
          <cell r="AA8413">
            <v>0</v>
          </cell>
        </row>
        <row r="8414">
          <cell r="AA8414">
            <v>0</v>
          </cell>
        </row>
        <row r="8415">
          <cell r="AA8415">
            <v>0</v>
          </cell>
        </row>
        <row r="8416">
          <cell r="AA8416">
            <v>0</v>
          </cell>
        </row>
        <row r="8417">
          <cell r="AA8417">
            <v>0</v>
          </cell>
        </row>
        <row r="8418">
          <cell r="AA8418">
            <v>0</v>
          </cell>
        </row>
        <row r="8419">
          <cell r="AA8419">
            <v>0</v>
          </cell>
        </row>
        <row r="8420">
          <cell r="AA8420">
            <v>0</v>
          </cell>
        </row>
        <row r="8421">
          <cell r="AA8421">
            <v>0</v>
          </cell>
        </row>
        <row r="8422">
          <cell r="AA8422">
            <v>0</v>
          </cell>
        </row>
        <row r="8423">
          <cell r="AA8423">
            <v>0</v>
          </cell>
        </row>
        <row r="8424">
          <cell r="AA8424">
            <v>0</v>
          </cell>
        </row>
        <row r="8425">
          <cell r="AA8425">
            <v>0</v>
          </cell>
        </row>
        <row r="8426">
          <cell r="AA8426">
            <v>0</v>
          </cell>
        </row>
        <row r="8427">
          <cell r="AA8427">
            <v>0</v>
          </cell>
        </row>
        <row r="8428">
          <cell r="AA8428">
            <v>0</v>
          </cell>
        </row>
        <row r="8429">
          <cell r="AA8429">
            <v>0</v>
          </cell>
        </row>
        <row r="8430">
          <cell r="AA8430">
            <v>0</v>
          </cell>
        </row>
        <row r="8431">
          <cell r="AA8431">
            <v>0</v>
          </cell>
        </row>
        <row r="8432">
          <cell r="AA8432">
            <v>0</v>
          </cell>
        </row>
        <row r="8433">
          <cell r="AA8433">
            <v>0</v>
          </cell>
        </row>
        <row r="8434">
          <cell r="AA8434">
            <v>0</v>
          </cell>
        </row>
        <row r="8435">
          <cell r="AA8435">
            <v>0</v>
          </cell>
        </row>
        <row r="8436">
          <cell r="AA8436">
            <v>0</v>
          </cell>
        </row>
        <row r="8437">
          <cell r="AA8437">
            <v>0</v>
          </cell>
        </row>
        <row r="8438">
          <cell r="AA8438">
            <v>0</v>
          </cell>
        </row>
        <row r="8439">
          <cell r="AA8439">
            <v>0</v>
          </cell>
        </row>
        <row r="8440">
          <cell r="AA8440">
            <v>0</v>
          </cell>
        </row>
        <row r="8441">
          <cell r="AA8441">
            <v>0</v>
          </cell>
        </row>
        <row r="8442">
          <cell r="AA8442">
            <v>0</v>
          </cell>
        </row>
        <row r="8443">
          <cell r="AA8443">
            <v>0</v>
          </cell>
        </row>
        <row r="8444">
          <cell r="AA8444">
            <v>0</v>
          </cell>
        </row>
        <row r="8445">
          <cell r="AA8445">
            <v>0</v>
          </cell>
        </row>
        <row r="8446">
          <cell r="AA8446">
            <v>0</v>
          </cell>
        </row>
        <row r="8447">
          <cell r="AA8447">
            <v>0</v>
          </cell>
        </row>
        <row r="8448">
          <cell r="AA8448">
            <v>0</v>
          </cell>
        </row>
        <row r="8449">
          <cell r="AA8449">
            <v>0</v>
          </cell>
        </row>
        <row r="8450">
          <cell r="AA8450">
            <v>0</v>
          </cell>
        </row>
        <row r="8451">
          <cell r="AA8451">
            <v>0</v>
          </cell>
        </row>
        <row r="8452">
          <cell r="AA8452">
            <v>0</v>
          </cell>
        </row>
        <row r="8453">
          <cell r="AA8453">
            <v>0</v>
          </cell>
        </row>
        <row r="8454">
          <cell r="AA8454">
            <v>0</v>
          </cell>
        </row>
        <row r="8455">
          <cell r="AA8455">
            <v>0</v>
          </cell>
        </row>
        <row r="8456">
          <cell r="AA8456">
            <v>0</v>
          </cell>
        </row>
        <row r="8457">
          <cell r="AA8457">
            <v>0</v>
          </cell>
        </row>
        <row r="8458">
          <cell r="AA8458">
            <v>0</v>
          </cell>
        </row>
        <row r="8459">
          <cell r="AA8459">
            <v>0</v>
          </cell>
        </row>
        <row r="8460">
          <cell r="AA8460">
            <v>0</v>
          </cell>
        </row>
        <row r="8461">
          <cell r="AA8461">
            <v>0</v>
          </cell>
        </row>
        <row r="8462">
          <cell r="AA8462">
            <v>0</v>
          </cell>
        </row>
        <row r="8463">
          <cell r="AA8463">
            <v>0</v>
          </cell>
        </row>
        <row r="8464">
          <cell r="AA8464">
            <v>0</v>
          </cell>
        </row>
        <row r="8465">
          <cell r="AA8465">
            <v>0</v>
          </cell>
        </row>
        <row r="8466">
          <cell r="AA8466">
            <v>0</v>
          </cell>
        </row>
        <row r="8467">
          <cell r="AA8467">
            <v>0</v>
          </cell>
        </row>
        <row r="8468">
          <cell r="AA8468">
            <v>0</v>
          </cell>
        </row>
        <row r="8469">
          <cell r="AA8469">
            <v>0</v>
          </cell>
        </row>
        <row r="8470">
          <cell r="AA8470">
            <v>0</v>
          </cell>
        </row>
        <row r="8471">
          <cell r="AA8471">
            <v>0</v>
          </cell>
        </row>
        <row r="8472">
          <cell r="AA8472">
            <v>0</v>
          </cell>
        </row>
        <row r="8473">
          <cell r="AA8473">
            <v>0</v>
          </cell>
        </row>
        <row r="8474">
          <cell r="AA8474">
            <v>0</v>
          </cell>
        </row>
        <row r="8475">
          <cell r="AA8475">
            <v>0</v>
          </cell>
        </row>
        <row r="8476">
          <cell r="AA8476">
            <v>0</v>
          </cell>
        </row>
        <row r="8477">
          <cell r="AA8477">
            <v>0</v>
          </cell>
        </row>
        <row r="8478">
          <cell r="AA8478">
            <v>0</v>
          </cell>
        </row>
        <row r="8479">
          <cell r="AA8479">
            <v>0</v>
          </cell>
        </row>
        <row r="8480">
          <cell r="AA8480">
            <v>0</v>
          </cell>
        </row>
        <row r="8481">
          <cell r="AA8481">
            <v>0</v>
          </cell>
        </row>
        <row r="8482">
          <cell r="AA8482">
            <v>0</v>
          </cell>
        </row>
        <row r="8483">
          <cell r="AA8483">
            <v>0</v>
          </cell>
        </row>
        <row r="8484">
          <cell r="AA8484">
            <v>0</v>
          </cell>
        </row>
        <row r="8485">
          <cell r="AA8485">
            <v>0</v>
          </cell>
        </row>
        <row r="8486">
          <cell r="AA8486">
            <v>0</v>
          </cell>
        </row>
        <row r="8487">
          <cell r="AA8487">
            <v>0</v>
          </cell>
        </row>
        <row r="8488">
          <cell r="AA8488">
            <v>0</v>
          </cell>
        </row>
        <row r="8489">
          <cell r="AA8489">
            <v>0</v>
          </cell>
        </row>
        <row r="8490">
          <cell r="AA8490">
            <v>0</v>
          </cell>
        </row>
        <row r="8491">
          <cell r="AA8491">
            <v>0</v>
          </cell>
        </row>
        <row r="8492">
          <cell r="AA8492">
            <v>0</v>
          </cell>
        </row>
        <row r="8493">
          <cell r="AA8493">
            <v>0</v>
          </cell>
        </row>
        <row r="8494">
          <cell r="AA8494">
            <v>0</v>
          </cell>
        </row>
        <row r="8495">
          <cell r="AA8495">
            <v>0</v>
          </cell>
        </row>
        <row r="8496">
          <cell r="AA8496">
            <v>0</v>
          </cell>
        </row>
        <row r="8497">
          <cell r="AA8497">
            <v>0</v>
          </cell>
        </row>
        <row r="8498">
          <cell r="AA8498">
            <v>0</v>
          </cell>
        </row>
        <row r="8499">
          <cell r="AA8499">
            <v>0</v>
          </cell>
        </row>
        <row r="8500">
          <cell r="AA8500">
            <v>0</v>
          </cell>
        </row>
        <row r="8501">
          <cell r="AA8501">
            <v>0</v>
          </cell>
        </row>
        <row r="8502">
          <cell r="AA8502">
            <v>0</v>
          </cell>
        </row>
        <row r="8503">
          <cell r="AA8503">
            <v>0</v>
          </cell>
        </row>
        <row r="8504">
          <cell r="AA8504">
            <v>0</v>
          </cell>
        </row>
        <row r="8505">
          <cell r="AA8505">
            <v>0</v>
          </cell>
        </row>
        <row r="8506">
          <cell r="AA8506">
            <v>0</v>
          </cell>
        </row>
        <row r="8507">
          <cell r="AA8507">
            <v>0</v>
          </cell>
        </row>
        <row r="8508">
          <cell r="AA8508">
            <v>0</v>
          </cell>
        </row>
        <row r="8509">
          <cell r="AA8509">
            <v>0</v>
          </cell>
        </row>
        <row r="8510">
          <cell r="AA8510">
            <v>0</v>
          </cell>
        </row>
        <row r="8511">
          <cell r="AA8511">
            <v>0</v>
          </cell>
        </row>
        <row r="8512">
          <cell r="AA8512">
            <v>0</v>
          </cell>
        </row>
        <row r="8513">
          <cell r="AA8513">
            <v>0</v>
          </cell>
        </row>
        <row r="8514">
          <cell r="AA8514">
            <v>0</v>
          </cell>
        </row>
        <row r="8515">
          <cell r="AA8515">
            <v>0</v>
          </cell>
        </row>
        <row r="8516">
          <cell r="AA8516">
            <v>0</v>
          </cell>
        </row>
        <row r="8517">
          <cell r="AA8517">
            <v>0</v>
          </cell>
        </row>
        <row r="8518">
          <cell r="AA8518">
            <v>0</v>
          </cell>
        </row>
        <row r="8519">
          <cell r="AA8519">
            <v>0</v>
          </cell>
        </row>
        <row r="8520">
          <cell r="AA8520">
            <v>0</v>
          </cell>
        </row>
        <row r="8521">
          <cell r="AA8521">
            <v>0</v>
          </cell>
        </row>
        <row r="8522">
          <cell r="AA8522">
            <v>0</v>
          </cell>
        </row>
        <row r="8523">
          <cell r="AA8523">
            <v>0</v>
          </cell>
        </row>
        <row r="8524">
          <cell r="AA8524">
            <v>0</v>
          </cell>
        </row>
        <row r="8525">
          <cell r="AA8525">
            <v>0</v>
          </cell>
        </row>
        <row r="8526">
          <cell r="AA8526">
            <v>0</v>
          </cell>
        </row>
        <row r="8527">
          <cell r="AA8527">
            <v>0</v>
          </cell>
        </row>
        <row r="8528">
          <cell r="AA8528">
            <v>0</v>
          </cell>
        </row>
        <row r="8529">
          <cell r="AA8529">
            <v>0</v>
          </cell>
        </row>
        <row r="8530">
          <cell r="AA8530">
            <v>0</v>
          </cell>
        </row>
        <row r="8531">
          <cell r="AA8531">
            <v>0</v>
          </cell>
        </row>
        <row r="8532">
          <cell r="AA8532">
            <v>0</v>
          </cell>
        </row>
        <row r="8533">
          <cell r="AA8533">
            <v>0</v>
          </cell>
        </row>
        <row r="8534">
          <cell r="AA8534">
            <v>0</v>
          </cell>
        </row>
        <row r="8535">
          <cell r="AA8535">
            <v>0</v>
          </cell>
        </row>
        <row r="8536">
          <cell r="AA8536">
            <v>0</v>
          </cell>
        </row>
        <row r="8537">
          <cell r="AA8537">
            <v>0</v>
          </cell>
        </row>
        <row r="8538">
          <cell r="AA8538">
            <v>0</v>
          </cell>
        </row>
        <row r="8539">
          <cell r="AA8539">
            <v>0</v>
          </cell>
        </row>
        <row r="8540">
          <cell r="AA8540">
            <v>0</v>
          </cell>
        </row>
        <row r="8541">
          <cell r="AA8541">
            <v>0</v>
          </cell>
        </row>
        <row r="8542">
          <cell r="AA8542">
            <v>0</v>
          </cell>
        </row>
        <row r="8543">
          <cell r="AA8543">
            <v>0</v>
          </cell>
        </row>
        <row r="8544">
          <cell r="AA8544">
            <v>0</v>
          </cell>
        </row>
        <row r="8545">
          <cell r="AA8545">
            <v>0</v>
          </cell>
        </row>
        <row r="8546">
          <cell r="AA8546">
            <v>0</v>
          </cell>
        </row>
        <row r="8547">
          <cell r="AA8547">
            <v>0</v>
          </cell>
        </row>
        <row r="8548">
          <cell r="AA8548">
            <v>0</v>
          </cell>
        </row>
        <row r="8549">
          <cell r="AA8549">
            <v>0</v>
          </cell>
        </row>
        <row r="8550">
          <cell r="AA8550">
            <v>0</v>
          </cell>
        </row>
        <row r="8551">
          <cell r="AA8551">
            <v>0</v>
          </cell>
        </row>
        <row r="8552">
          <cell r="AA8552">
            <v>0</v>
          </cell>
        </row>
        <row r="8553">
          <cell r="AA8553">
            <v>0</v>
          </cell>
        </row>
        <row r="8554">
          <cell r="AA8554">
            <v>0</v>
          </cell>
        </row>
        <row r="8555">
          <cell r="AA8555">
            <v>0</v>
          </cell>
        </row>
        <row r="8556">
          <cell r="AA8556">
            <v>0</v>
          </cell>
        </row>
        <row r="8557">
          <cell r="AA8557">
            <v>0</v>
          </cell>
        </row>
        <row r="8558">
          <cell r="AA8558">
            <v>0</v>
          </cell>
        </row>
        <row r="8559">
          <cell r="AA8559">
            <v>0</v>
          </cell>
        </row>
        <row r="8560">
          <cell r="AA8560">
            <v>0</v>
          </cell>
        </row>
        <row r="8561">
          <cell r="AA8561">
            <v>0</v>
          </cell>
        </row>
        <row r="8562">
          <cell r="AA8562">
            <v>0</v>
          </cell>
        </row>
        <row r="8563">
          <cell r="AA8563">
            <v>0</v>
          </cell>
        </row>
        <row r="8564">
          <cell r="AA8564">
            <v>0</v>
          </cell>
        </row>
        <row r="8565">
          <cell r="AA8565">
            <v>0</v>
          </cell>
        </row>
        <row r="8566">
          <cell r="AA8566">
            <v>0</v>
          </cell>
        </row>
        <row r="8567">
          <cell r="AA8567">
            <v>0</v>
          </cell>
        </row>
        <row r="8568">
          <cell r="AA8568">
            <v>0</v>
          </cell>
        </row>
        <row r="8569">
          <cell r="AA8569">
            <v>0</v>
          </cell>
        </row>
        <row r="8570">
          <cell r="AA8570">
            <v>0</v>
          </cell>
        </row>
        <row r="8571">
          <cell r="AA8571">
            <v>0</v>
          </cell>
        </row>
        <row r="8572">
          <cell r="AA8572">
            <v>0</v>
          </cell>
        </row>
        <row r="8573">
          <cell r="AA8573">
            <v>0</v>
          </cell>
        </row>
        <row r="8574">
          <cell r="AA8574">
            <v>0</v>
          </cell>
        </row>
        <row r="8575">
          <cell r="AA8575">
            <v>0</v>
          </cell>
        </row>
        <row r="8576">
          <cell r="AA8576">
            <v>0</v>
          </cell>
        </row>
        <row r="8577">
          <cell r="AA8577">
            <v>0</v>
          </cell>
        </row>
        <row r="8578">
          <cell r="AA8578">
            <v>0</v>
          </cell>
        </row>
        <row r="8579">
          <cell r="AA8579">
            <v>0</v>
          </cell>
        </row>
        <row r="8580">
          <cell r="AA8580">
            <v>0</v>
          </cell>
        </row>
        <row r="8581">
          <cell r="AA8581">
            <v>0</v>
          </cell>
        </row>
        <row r="8582">
          <cell r="AA8582">
            <v>0</v>
          </cell>
        </row>
        <row r="8583">
          <cell r="AA8583">
            <v>0</v>
          </cell>
        </row>
        <row r="8584">
          <cell r="AA8584">
            <v>0</v>
          </cell>
        </row>
        <row r="8585">
          <cell r="AA8585">
            <v>0</v>
          </cell>
        </row>
        <row r="8586">
          <cell r="AA8586">
            <v>0</v>
          </cell>
        </row>
        <row r="8587">
          <cell r="AA8587">
            <v>0</v>
          </cell>
        </row>
        <row r="8588">
          <cell r="AA8588">
            <v>0</v>
          </cell>
        </row>
        <row r="8589">
          <cell r="AA8589">
            <v>0</v>
          </cell>
        </row>
        <row r="8590">
          <cell r="AA8590">
            <v>0</v>
          </cell>
        </row>
        <row r="8591">
          <cell r="AA8591">
            <v>0</v>
          </cell>
        </row>
        <row r="8592">
          <cell r="AA8592">
            <v>0</v>
          </cell>
        </row>
        <row r="8593">
          <cell r="AA8593">
            <v>0</v>
          </cell>
        </row>
        <row r="8594">
          <cell r="AA8594">
            <v>0</v>
          </cell>
        </row>
        <row r="8595">
          <cell r="AA8595">
            <v>0</v>
          </cell>
        </row>
        <row r="8596">
          <cell r="AA8596">
            <v>0</v>
          </cell>
        </row>
        <row r="8597">
          <cell r="AA8597">
            <v>0</v>
          </cell>
        </row>
        <row r="8598">
          <cell r="AA8598">
            <v>0</v>
          </cell>
        </row>
        <row r="8599">
          <cell r="AA8599">
            <v>0</v>
          </cell>
        </row>
        <row r="8600">
          <cell r="AA8600">
            <v>0</v>
          </cell>
        </row>
        <row r="8601">
          <cell r="AA8601">
            <v>0</v>
          </cell>
        </row>
        <row r="8602">
          <cell r="AA8602">
            <v>0</v>
          </cell>
        </row>
        <row r="8603">
          <cell r="AA8603">
            <v>0</v>
          </cell>
        </row>
        <row r="8604">
          <cell r="AA8604">
            <v>0</v>
          </cell>
        </row>
        <row r="8605">
          <cell r="AA8605">
            <v>0</v>
          </cell>
        </row>
        <row r="8606">
          <cell r="AA8606">
            <v>0</v>
          </cell>
        </row>
        <row r="8607">
          <cell r="AA8607">
            <v>0</v>
          </cell>
        </row>
        <row r="8608">
          <cell r="AA8608">
            <v>0</v>
          </cell>
        </row>
        <row r="8609">
          <cell r="AA8609">
            <v>0</v>
          </cell>
        </row>
        <row r="8610">
          <cell r="AA8610">
            <v>0</v>
          </cell>
        </row>
        <row r="8611">
          <cell r="AA8611">
            <v>0</v>
          </cell>
        </row>
        <row r="8612">
          <cell r="AA8612">
            <v>0</v>
          </cell>
        </row>
        <row r="8613">
          <cell r="AA8613">
            <v>0</v>
          </cell>
        </row>
        <row r="8614">
          <cell r="AA8614">
            <v>0</v>
          </cell>
        </row>
        <row r="8615">
          <cell r="AA8615">
            <v>0</v>
          </cell>
        </row>
        <row r="8616">
          <cell r="AA8616">
            <v>0</v>
          </cell>
        </row>
        <row r="8617">
          <cell r="AA8617">
            <v>0</v>
          </cell>
        </row>
        <row r="8618">
          <cell r="AA8618">
            <v>0</v>
          </cell>
        </row>
        <row r="8619">
          <cell r="AA8619">
            <v>0</v>
          </cell>
        </row>
        <row r="8620">
          <cell r="AA8620">
            <v>0</v>
          </cell>
        </row>
        <row r="8621">
          <cell r="AA8621">
            <v>0</v>
          </cell>
        </row>
        <row r="8622">
          <cell r="AA8622">
            <v>0</v>
          </cell>
        </row>
        <row r="8623">
          <cell r="AA8623">
            <v>0</v>
          </cell>
        </row>
        <row r="8624">
          <cell r="AA8624">
            <v>0</v>
          </cell>
        </row>
        <row r="8625">
          <cell r="AA8625">
            <v>0</v>
          </cell>
        </row>
        <row r="8626">
          <cell r="AA8626">
            <v>0</v>
          </cell>
        </row>
        <row r="8627">
          <cell r="AA8627">
            <v>0</v>
          </cell>
        </row>
        <row r="8628">
          <cell r="AA8628">
            <v>0</v>
          </cell>
        </row>
        <row r="8629">
          <cell r="AA8629">
            <v>0</v>
          </cell>
        </row>
        <row r="8630">
          <cell r="AA8630">
            <v>0</v>
          </cell>
        </row>
        <row r="8631">
          <cell r="AA8631">
            <v>0</v>
          </cell>
        </row>
        <row r="8632">
          <cell r="AA8632">
            <v>0</v>
          </cell>
        </row>
        <row r="8633">
          <cell r="AA8633">
            <v>0</v>
          </cell>
        </row>
        <row r="8634">
          <cell r="AA8634">
            <v>0</v>
          </cell>
        </row>
        <row r="8635">
          <cell r="AA8635">
            <v>0</v>
          </cell>
        </row>
        <row r="8636">
          <cell r="AA8636">
            <v>0</v>
          </cell>
        </row>
        <row r="8637">
          <cell r="AA8637">
            <v>0</v>
          </cell>
        </row>
        <row r="8638">
          <cell r="AA8638">
            <v>0</v>
          </cell>
        </row>
        <row r="8639">
          <cell r="AA8639">
            <v>0</v>
          </cell>
        </row>
        <row r="8640">
          <cell r="AA8640">
            <v>0</v>
          </cell>
        </row>
        <row r="8641">
          <cell r="AA8641">
            <v>0</v>
          </cell>
        </row>
        <row r="8642">
          <cell r="AA8642">
            <v>0</v>
          </cell>
        </row>
        <row r="8643">
          <cell r="AA8643">
            <v>0</v>
          </cell>
        </row>
        <row r="8644">
          <cell r="AA8644">
            <v>0</v>
          </cell>
        </row>
        <row r="8645">
          <cell r="AA8645">
            <v>0</v>
          </cell>
        </row>
        <row r="8646">
          <cell r="AA8646">
            <v>0</v>
          </cell>
        </row>
        <row r="8647">
          <cell r="AA8647">
            <v>0</v>
          </cell>
        </row>
        <row r="8648">
          <cell r="AA8648">
            <v>0</v>
          </cell>
        </row>
        <row r="8649">
          <cell r="AA8649">
            <v>0</v>
          </cell>
        </row>
        <row r="8650">
          <cell r="AA8650">
            <v>0</v>
          </cell>
        </row>
        <row r="8651">
          <cell r="AA8651">
            <v>0</v>
          </cell>
        </row>
        <row r="8652">
          <cell r="AA8652">
            <v>0</v>
          </cell>
        </row>
        <row r="8653">
          <cell r="AA8653">
            <v>0</v>
          </cell>
        </row>
        <row r="8654">
          <cell r="AA8654">
            <v>0</v>
          </cell>
        </row>
        <row r="8655">
          <cell r="AA8655">
            <v>0</v>
          </cell>
        </row>
        <row r="8656">
          <cell r="AA8656">
            <v>0</v>
          </cell>
        </row>
        <row r="8657">
          <cell r="AA8657">
            <v>0</v>
          </cell>
        </row>
        <row r="8658">
          <cell r="AA8658">
            <v>0</v>
          </cell>
        </row>
        <row r="8659">
          <cell r="AA8659">
            <v>0</v>
          </cell>
        </row>
        <row r="8660">
          <cell r="AA8660">
            <v>0</v>
          </cell>
        </row>
        <row r="8661">
          <cell r="AA8661">
            <v>0</v>
          </cell>
        </row>
        <row r="8662">
          <cell r="AA8662">
            <v>0</v>
          </cell>
        </row>
        <row r="8663">
          <cell r="AA8663">
            <v>0</v>
          </cell>
        </row>
        <row r="8664">
          <cell r="AA8664">
            <v>0</v>
          </cell>
        </row>
        <row r="8665">
          <cell r="AA8665">
            <v>0</v>
          </cell>
        </row>
        <row r="8666">
          <cell r="AA8666">
            <v>0</v>
          </cell>
        </row>
        <row r="8667">
          <cell r="AA8667">
            <v>0</v>
          </cell>
        </row>
        <row r="8668">
          <cell r="AA8668">
            <v>0</v>
          </cell>
        </row>
        <row r="8669">
          <cell r="AA8669">
            <v>0</v>
          </cell>
        </row>
        <row r="8670">
          <cell r="AA8670">
            <v>0</v>
          </cell>
        </row>
        <row r="8671">
          <cell r="AA8671">
            <v>0</v>
          </cell>
        </row>
        <row r="8672">
          <cell r="AA8672">
            <v>0</v>
          </cell>
        </row>
        <row r="8673">
          <cell r="AA8673">
            <v>0</v>
          </cell>
        </row>
        <row r="8674">
          <cell r="AA8674">
            <v>0</v>
          </cell>
        </row>
        <row r="8675">
          <cell r="AA8675">
            <v>0</v>
          </cell>
        </row>
        <row r="8676">
          <cell r="AA8676">
            <v>0</v>
          </cell>
        </row>
        <row r="8677">
          <cell r="AA8677">
            <v>0</v>
          </cell>
        </row>
        <row r="8678">
          <cell r="AA8678">
            <v>0</v>
          </cell>
        </row>
        <row r="8679">
          <cell r="AA8679">
            <v>0</v>
          </cell>
        </row>
        <row r="8680">
          <cell r="AA8680">
            <v>0</v>
          </cell>
        </row>
        <row r="8681">
          <cell r="AA8681">
            <v>0</v>
          </cell>
        </row>
        <row r="8682">
          <cell r="AA8682">
            <v>0</v>
          </cell>
        </row>
        <row r="8683">
          <cell r="AA8683">
            <v>0</v>
          </cell>
        </row>
        <row r="8684">
          <cell r="AA8684">
            <v>0</v>
          </cell>
        </row>
        <row r="8685">
          <cell r="AA8685">
            <v>0</v>
          </cell>
        </row>
        <row r="8686">
          <cell r="AA8686">
            <v>0</v>
          </cell>
        </row>
        <row r="8687">
          <cell r="AA8687">
            <v>0</v>
          </cell>
        </row>
        <row r="8688">
          <cell r="AA8688">
            <v>0</v>
          </cell>
        </row>
        <row r="8689">
          <cell r="AA8689">
            <v>0</v>
          </cell>
        </row>
        <row r="8690">
          <cell r="AA8690">
            <v>0</v>
          </cell>
        </row>
        <row r="8691">
          <cell r="AA8691">
            <v>0</v>
          </cell>
        </row>
        <row r="8692">
          <cell r="AA8692">
            <v>0</v>
          </cell>
        </row>
        <row r="8693">
          <cell r="AA8693">
            <v>0</v>
          </cell>
        </row>
        <row r="8694">
          <cell r="AA8694">
            <v>0</v>
          </cell>
        </row>
        <row r="8695">
          <cell r="AA8695">
            <v>0</v>
          </cell>
        </row>
        <row r="8696">
          <cell r="AA8696">
            <v>0</v>
          </cell>
        </row>
        <row r="8697">
          <cell r="AA8697">
            <v>0</v>
          </cell>
        </row>
        <row r="8698">
          <cell r="AA8698">
            <v>0</v>
          </cell>
        </row>
        <row r="8699">
          <cell r="AA8699">
            <v>0</v>
          </cell>
        </row>
        <row r="8700">
          <cell r="AA8700">
            <v>0</v>
          </cell>
        </row>
        <row r="8701">
          <cell r="AA8701">
            <v>0</v>
          </cell>
        </row>
        <row r="8702">
          <cell r="AA8702">
            <v>0</v>
          </cell>
        </row>
        <row r="8703">
          <cell r="AA8703">
            <v>0</v>
          </cell>
        </row>
        <row r="8704">
          <cell r="AA8704">
            <v>0</v>
          </cell>
        </row>
        <row r="8705">
          <cell r="AA8705">
            <v>0</v>
          </cell>
        </row>
        <row r="8706">
          <cell r="AA8706">
            <v>0</v>
          </cell>
        </row>
        <row r="8707">
          <cell r="AA8707">
            <v>0</v>
          </cell>
        </row>
        <row r="8708">
          <cell r="AA8708">
            <v>0</v>
          </cell>
        </row>
        <row r="8709">
          <cell r="AA8709">
            <v>0</v>
          </cell>
        </row>
        <row r="8710">
          <cell r="AA8710">
            <v>0</v>
          </cell>
        </row>
        <row r="8711">
          <cell r="AA8711">
            <v>0</v>
          </cell>
        </row>
        <row r="8712">
          <cell r="AA8712">
            <v>0</v>
          </cell>
        </row>
        <row r="8713">
          <cell r="AA8713">
            <v>0</v>
          </cell>
        </row>
        <row r="8714">
          <cell r="AA8714">
            <v>0</v>
          </cell>
        </row>
        <row r="8715">
          <cell r="AA8715">
            <v>0</v>
          </cell>
        </row>
        <row r="8716">
          <cell r="AA8716">
            <v>0</v>
          </cell>
        </row>
        <row r="8717">
          <cell r="AA8717">
            <v>0</v>
          </cell>
        </row>
        <row r="8718">
          <cell r="AA8718">
            <v>0</v>
          </cell>
        </row>
        <row r="8719">
          <cell r="AA8719">
            <v>0</v>
          </cell>
        </row>
        <row r="8720">
          <cell r="AA8720">
            <v>0</v>
          </cell>
        </row>
        <row r="8721">
          <cell r="AA8721">
            <v>0</v>
          </cell>
        </row>
        <row r="8722">
          <cell r="AA8722">
            <v>0</v>
          </cell>
        </row>
        <row r="8723">
          <cell r="AA8723">
            <v>0</v>
          </cell>
        </row>
        <row r="8724">
          <cell r="AA8724">
            <v>0</v>
          </cell>
        </row>
        <row r="8725">
          <cell r="AA8725">
            <v>0</v>
          </cell>
        </row>
        <row r="8726">
          <cell r="AA8726">
            <v>0</v>
          </cell>
        </row>
        <row r="8727">
          <cell r="AA8727">
            <v>0</v>
          </cell>
        </row>
        <row r="8728">
          <cell r="AA8728">
            <v>0</v>
          </cell>
        </row>
        <row r="8729">
          <cell r="AA8729">
            <v>0</v>
          </cell>
        </row>
        <row r="8730">
          <cell r="AA8730">
            <v>0</v>
          </cell>
        </row>
        <row r="8731">
          <cell r="AA8731">
            <v>0</v>
          </cell>
        </row>
        <row r="8732">
          <cell r="AA8732">
            <v>0</v>
          </cell>
        </row>
        <row r="8733">
          <cell r="AA8733">
            <v>0</v>
          </cell>
        </row>
        <row r="8734">
          <cell r="AA8734">
            <v>0</v>
          </cell>
        </row>
        <row r="8735">
          <cell r="AA8735">
            <v>0</v>
          </cell>
        </row>
        <row r="8736">
          <cell r="AA8736">
            <v>0</v>
          </cell>
        </row>
        <row r="8737">
          <cell r="AA8737">
            <v>0</v>
          </cell>
        </row>
        <row r="8738">
          <cell r="AA8738">
            <v>0</v>
          </cell>
        </row>
        <row r="8739">
          <cell r="AA8739">
            <v>0</v>
          </cell>
        </row>
        <row r="8740">
          <cell r="AA8740">
            <v>0</v>
          </cell>
        </row>
        <row r="8741">
          <cell r="AA8741">
            <v>0</v>
          </cell>
        </row>
        <row r="8742">
          <cell r="AA8742">
            <v>0</v>
          </cell>
        </row>
        <row r="8743">
          <cell r="AA8743">
            <v>0</v>
          </cell>
        </row>
        <row r="8744">
          <cell r="AA8744">
            <v>0</v>
          </cell>
        </row>
        <row r="8745">
          <cell r="AA8745">
            <v>0</v>
          </cell>
        </row>
        <row r="8746">
          <cell r="AA8746">
            <v>0</v>
          </cell>
        </row>
        <row r="8747">
          <cell r="AA8747">
            <v>0</v>
          </cell>
        </row>
        <row r="8748">
          <cell r="AA8748">
            <v>0</v>
          </cell>
        </row>
        <row r="8749">
          <cell r="AA8749">
            <v>0</v>
          </cell>
        </row>
        <row r="8750">
          <cell r="AA8750">
            <v>0</v>
          </cell>
        </row>
        <row r="8751">
          <cell r="AA8751">
            <v>0</v>
          </cell>
        </row>
        <row r="8752">
          <cell r="AA8752">
            <v>0</v>
          </cell>
        </row>
        <row r="8753">
          <cell r="AA8753">
            <v>0</v>
          </cell>
        </row>
        <row r="8754">
          <cell r="AA8754">
            <v>0</v>
          </cell>
        </row>
        <row r="8755">
          <cell r="AA8755">
            <v>0</v>
          </cell>
        </row>
        <row r="8756">
          <cell r="AA8756">
            <v>0</v>
          </cell>
        </row>
        <row r="8757">
          <cell r="AA8757">
            <v>0</v>
          </cell>
        </row>
        <row r="8758">
          <cell r="AA8758">
            <v>0</v>
          </cell>
        </row>
        <row r="8759">
          <cell r="AA8759">
            <v>0</v>
          </cell>
        </row>
        <row r="8760">
          <cell r="AA8760">
            <v>0</v>
          </cell>
        </row>
        <row r="8761">
          <cell r="AA8761">
            <v>0</v>
          </cell>
        </row>
        <row r="8762">
          <cell r="AA8762">
            <v>0</v>
          </cell>
        </row>
        <row r="8763">
          <cell r="AA8763">
            <v>0</v>
          </cell>
        </row>
        <row r="8764">
          <cell r="AA8764">
            <v>0</v>
          </cell>
        </row>
        <row r="8765">
          <cell r="AA8765">
            <v>0</v>
          </cell>
        </row>
        <row r="8766">
          <cell r="AA8766">
            <v>0</v>
          </cell>
        </row>
        <row r="8767">
          <cell r="AA8767">
            <v>0</v>
          </cell>
        </row>
        <row r="8768">
          <cell r="AA8768">
            <v>0</v>
          </cell>
        </row>
        <row r="8769">
          <cell r="AA8769">
            <v>0</v>
          </cell>
        </row>
        <row r="8770">
          <cell r="AA8770">
            <v>0</v>
          </cell>
        </row>
        <row r="8771">
          <cell r="AA8771">
            <v>0</v>
          </cell>
        </row>
        <row r="8772">
          <cell r="AA8772">
            <v>0</v>
          </cell>
        </row>
        <row r="8773">
          <cell r="AA8773">
            <v>0</v>
          </cell>
        </row>
        <row r="8774">
          <cell r="AA8774">
            <v>0</v>
          </cell>
        </row>
        <row r="8775">
          <cell r="AA8775">
            <v>0</v>
          </cell>
        </row>
        <row r="8776">
          <cell r="AA8776">
            <v>0</v>
          </cell>
        </row>
        <row r="8777">
          <cell r="AA8777">
            <v>0</v>
          </cell>
        </row>
        <row r="8778">
          <cell r="AA8778">
            <v>0</v>
          </cell>
        </row>
        <row r="8779">
          <cell r="AA8779">
            <v>0</v>
          </cell>
        </row>
        <row r="8780">
          <cell r="AA8780">
            <v>0</v>
          </cell>
        </row>
        <row r="8781">
          <cell r="AA8781">
            <v>0</v>
          </cell>
        </row>
        <row r="8782">
          <cell r="AA8782">
            <v>0</v>
          </cell>
        </row>
        <row r="8783">
          <cell r="AA8783">
            <v>0</v>
          </cell>
        </row>
        <row r="8784">
          <cell r="AA8784">
            <v>0</v>
          </cell>
        </row>
        <row r="8785">
          <cell r="AA8785">
            <v>0</v>
          </cell>
        </row>
        <row r="8786">
          <cell r="AA8786">
            <v>0</v>
          </cell>
        </row>
        <row r="8787">
          <cell r="AA8787">
            <v>0</v>
          </cell>
        </row>
        <row r="8788">
          <cell r="AA8788">
            <v>0</v>
          </cell>
        </row>
        <row r="8789">
          <cell r="AA8789">
            <v>0</v>
          </cell>
        </row>
        <row r="8790">
          <cell r="AA8790">
            <v>0</v>
          </cell>
        </row>
        <row r="8791">
          <cell r="AA8791">
            <v>0</v>
          </cell>
        </row>
        <row r="8792">
          <cell r="AA8792">
            <v>0</v>
          </cell>
        </row>
        <row r="8793">
          <cell r="AA8793">
            <v>0</v>
          </cell>
        </row>
        <row r="8794">
          <cell r="AA8794">
            <v>0</v>
          </cell>
        </row>
        <row r="8795">
          <cell r="AA8795">
            <v>0</v>
          </cell>
        </row>
        <row r="8796">
          <cell r="AA8796">
            <v>0</v>
          </cell>
        </row>
        <row r="8797">
          <cell r="AA8797">
            <v>0</v>
          </cell>
        </row>
        <row r="8798">
          <cell r="AA8798">
            <v>0</v>
          </cell>
        </row>
        <row r="8799">
          <cell r="AA8799">
            <v>0</v>
          </cell>
        </row>
        <row r="8800">
          <cell r="AA8800">
            <v>0</v>
          </cell>
        </row>
        <row r="8801">
          <cell r="AA8801">
            <v>0</v>
          </cell>
        </row>
        <row r="8802">
          <cell r="AA8802">
            <v>0</v>
          </cell>
        </row>
        <row r="8803">
          <cell r="AA8803">
            <v>0</v>
          </cell>
        </row>
        <row r="8804">
          <cell r="AA8804">
            <v>0</v>
          </cell>
        </row>
        <row r="8805">
          <cell r="AA8805">
            <v>0</v>
          </cell>
        </row>
        <row r="8806">
          <cell r="AA8806">
            <v>0</v>
          </cell>
        </row>
        <row r="8807">
          <cell r="AA8807">
            <v>0</v>
          </cell>
        </row>
        <row r="8808">
          <cell r="AA8808">
            <v>0</v>
          </cell>
        </row>
        <row r="8809">
          <cell r="AA8809">
            <v>0</v>
          </cell>
        </row>
        <row r="8810">
          <cell r="AA8810">
            <v>0</v>
          </cell>
        </row>
        <row r="8811">
          <cell r="AA8811">
            <v>0</v>
          </cell>
        </row>
        <row r="8812">
          <cell r="AA8812">
            <v>0</v>
          </cell>
        </row>
        <row r="8813">
          <cell r="AA8813">
            <v>0</v>
          </cell>
        </row>
        <row r="8814">
          <cell r="AA8814">
            <v>0</v>
          </cell>
        </row>
        <row r="8815">
          <cell r="AA8815">
            <v>0</v>
          </cell>
        </row>
        <row r="8816">
          <cell r="AA8816">
            <v>0</v>
          </cell>
        </row>
        <row r="8817">
          <cell r="AA8817">
            <v>0</v>
          </cell>
        </row>
        <row r="8818">
          <cell r="AA8818">
            <v>0</v>
          </cell>
        </row>
        <row r="8819">
          <cell r="AA8819">
            <v>0</v>
          </cell>
        </row>
        <row r="8820">
          <cell r="AA8820">
            <v>0</v>
          </cell>
        </row>
        <row r="8821">
          <cell r="AA8821">
            <v>0</v>
          </cell>
        </row>
        <row r="8822">
          <cell r="AA8822">
            <v>0</v>
          </cell>
        </row>
        <row r="8823">
          <cell r="AA8823">
            <v>0</v>
          </cell>
        </row>
        <row r="8824">
          <cell r="AA8824">
            <v>0</v>
          </cell>
        </row>
        <row r="8825">
          <cell r="AA8825">
            <v>0</v>
          </cell>
        </row>
        <row r="8826">
          <cell r="AA8826">
            <v>0</v>
          </cell>
        </row>
        <row r="8827">
          <cell r="AA8827">
            <v>0</v>
          </cell>
        </row>
        <row r="8828">
          <cell r="AA8828">
            <v>0</v>
          </cell>
        </row>
        <row r="8829">
          <cell r="AA8829">
            <v>0</v>
          </cell>
        </row>
        <row r="8830">
          <cell r="AA8830">
            <v>0</v>
          </cell>
        </row>
        <row r="8831">
          <cell r="AA8831">
            <v>0</v>
          </cell>
        </row>
        <row r="8832">
          <cell r="AA8832">
            <v>0</v>
          </cell>
        </row>
        <row r="8833">
          <cell r="AA8833">
            <v>0</v>
          </cell>
        </row>
        <row r="8834">
          <cell r="AA8834">
            <v>0</v>
          </cell>
        </row>
        <row r="8835">
          <cell r="AA8835">
            <v>0</v>
          </cell>
        </row>
        <row r="8836">
          <cell r="AA8836">
            <v>0</v>
          </cell>
        </row>
        <row r="8837">
          <cell r="AA8837">
            <v>0</v>
          </cell>
        </row>
        <row r="8838">
          <cell r="AA8838">
            <v>0</v>
          </cell>
        </row>
        <row r="8839">
          <cell r="AA8839">
            <v>0</v>
          </cell>
        </row>
        <row r="8840">
          <cell r="AA8840">
            <v>0</v>
          </cell>
        </row>
        <row r="8841">
          <cell r="AA8841">
            <v>0</v>
          </cell>
        </row>
        <row r="8842">
          <cell r="AA8842">
            <v>0</v>
          </cell>
        </row>
        <row r="8843">
          <cell r="AA8843">
            <v>0</v>
          </cell>
        </row>
        <row r="8844">
          <cell r="AA8844">
            <v>0</v>
          </cell>
        </row>
        <row r="8845">
          <cell r="AA8845">
            <v>0</v>
          </cell>
        </row>
        <row r="8846">
          <cell r="AA8846">
            <v>0</v>
          </cell>
        </row>
        <row r="8847">
          <cell r="AA8847">
            <v>0</v>
          </cell>
        </row>
        <row r="8848">
          <cell r="AA8848">
            <v>0</v>
          </cell>
        </row>
        <row r="8849">
          <cell r="AA8849">
            <v>0</v>
          </cell>
        </row>
        <row r="8850">
          <cell r="AA8850">
            <v>0</v>
          </cell>
        </row>
        <row r="8851">
          <cell r="AA8851">
            <v>0</v>
          </cell>
        </row>
        <row r="8852">
          <cell r="AA8852">
            <v>0</v>
          </cell>
        </row>
        <row r="8853">
          <cell r="AA8853">
            <v>0</v>
          </cell>
        </row>
        <row r="8854">
          <cell r="AA8854">
            <v>0</v>
          </cell>
        </row>
        <row r="8855">
          <cell r="AA8855">
            <v>0</v>
          </cell>
        </row>
        <row r="8856">
          <cell r="AA8856">
            <v>0</v>
          </cell>
        </row>
        <row r="8857">
          <cell r="AA8857">
            <v>0</v>
          </cell>
        </row>
        <row r="8858">
          <cell r="AA8858">
            <v>0</v>
          </cell>
        </row>
        <row r="8859">
          <cell r="AA8859">
            <v>0</v>
          </cell>
        </row>
        <row r="8860">
          <cell r="AA8860">
            <v>0</v>
          </cell>
        </row>
        <row r="8861">
          <cell r="AA8861">
            <v>0</v>
          </cell>
        </row>
        <row r="8862">
          <cell r="AA8862">
            <v>0</v>
          </cell>
        </row>
        <row r="8863">
          <cell r="AA8863">
            <v>0</v>
          </cell>
        </row>
        <row r="8864">
          <cell r="AA8864">
            <v>0</v>
          </cell>
        </row>
        <row r="8865">
          <cell r="AA8865">
            <v>0</v>
          </cell>
        </row>
        <row r="8866">
          <cell r="AA8866">
            <v>0</v>
          </cell>
        </row>
        <row r="8867">
          <cell r="AA8867">
            <v>0</v>
          </cell>
        </row>
        <row r="8868">
          <cell r="AA8868">
            <v>0</v>
          </cell>
        </row>
        <row r="8869">
          <cell r="AA8869">
            <v>0</v>
          </cell>
        </row>
        <row r="8870">
          <cell r="AA8870">
            <v>0</v>
          </cell>
        </row>
        <row r="8871">
          <cell r="AA8871">
            <v>0</v>
          </cell>
        </row>
        <row r="8872">
          <cell r="AA8872">
            <v>0</v>
          </cell>
        </row>
        <row r="8873">
          <cell r="AA8873">
            <v>0</v>
          </cell>
        </row>
        <row r="8874">
          <cell r="AA8874">
            <v>0</v>
          </cell>
        </row>
        <row r="8875">
          <cell r="AA8875">
            <v>0</v>
          </cell>
        </row>
        <row r="8876">
          <cell r="AA8876">
            <v>0</v>
          </cell>
        </row>
        <row r="8877">
          <cell r="AA8877">
            <v>0</v>
          </cell>
        </row>
        <row r="8878">
          <cell r="AA8878">
            <v>0</v>
          </cell>
        </row>
        <row r="8879">
          <cell r="AA8879">
            <v>0</v>
          </cell>
        </row>
        <row r="8880">
          <cell r="AA8880">
            <v>0</v>
          </cell>
        </row>
        <row r="8881">
          <cell r="AA8881">
            <v>0</v>
          </cell>
        </row>
        <row r="8882">
          <cell r="AA8882">
            <v>0</v>
          </cell>
        </row>
        <row r="8883">
          <cell r="AA8883">
            <v>0</v>
          </cell>
        </row>
        <row r="8884">
          <cell r="AA8884">
            <v>0</v>
          </cell>
        </row>
        <row r="8885">
          <cell r="AA8885">
            <v>0</v>
          </cell>
        </row>
        <row r="8886">
          <cell r="AA8886">
            <v>0</v>
          </cell>
        </row>
        <row r="8887">
          <cell r="AA8887">
            <v>0</v>
          </cell>
        </row>
        <row r="8888">
          <cell r="AA8888">
            <v>0</v>
          </cell>
        </row>
        <row r="8889">
          <cell r="AA8889">
            <v>0</v>
          </cell>
        </row>
        <row r="8890">
          <cell r="AA8890">
            <v>0</v>
          </cell>
        </row>
        <row r="8891">
          <cell r="AA8891">
            <v>0</v>
          </cell>
        </row>
        <row r="8892">
          <cell r="AA8892">
            <v>0</v>
          </cell>
        </row>
        <row r="8893">
          <cell r="AA8893">
            <v>0</v>
          </cell>
        </row>
        <row r="8894">
          <cell r="AA8894">
            <v>0</v>
          </cell>
        </row>
        <row r="8895">
          <cell r="AA8895">
            <v>0</v>
          </cell>
        </row>
        <row r="8896">
          <cell r="AA8896">
            <v>0</v>
          </cell>
        </row>
        <row r="8897">
          <cell r="AA8897">
            <v>0</v>
          </cell>
        </row>
        <row r="8898">
          <cell r="AA8898">
            <v>0</v>
          </cell>
        </row>
        <row r="8899">
          <cell r="AA8899">
            <v>0</v>
          </cell>
        </row>
        <row r="8900">
          <cell r="AA8900">
            <v>0</v>
          </cell>
        </row>
        <row r="8901">
          <cell r="AA8901">
            <v>0</v>
          </cell>
        </row>
        <row r="8902">
          <cell r="AA8902">
            <v>0</v>
          </cell>
        </row>
        <row r="8903">
          <cell r="AA8903">
            <v>0</v>
          </cell>
        </row>
        <row r="8904">
          <cell r="AA8904">
            <v>0</v>
          </cell>
        </row>
        <row r="8905">
          <cell r="AA8905">
            <v>0</v>
          </cell>
        </row>
        <row r="8906">
          <cell r="AA8906">
            <v>0</v>
          </cell>
        </row>
        <row r="8907">
          <cell r="AA8907">
            <v>0</v>
          </cell>
        </row>
        <row r="8908">
          <cell r="AA8908">
            <v>0</v>
          </cell>
        </row>
        <row r="8909">
          <cell r="AA8909">
            <v>0</v>
          </cell>
        </row>
        <row r="8910">
          <cell r="AA8910">
            <v>0</v>
          </cell>
        </row>
        <row r="8911">
          <cell r="AA8911">
            <v>0</v>
          </cell>
        </row>
        <row r="8912">
          <cell r="AA8912">
            <v>0</v>
          </cell>
        </row>
        <row r="8913">
          <cell r="AA8913">
            <v>0</v>
          </cell>
        </row>
        <row r="8914">
          <cell r="AA8914">
            <v>0</v>
          </cell>
        </row>
        <row r="8915">
          <cell r="AA8915">
            <v>0</v>
          </cell>
        </row>
        <row r="8916">
          <cell r="AA8916">
            <v>0</v>
          </cell>
        </row>
        <row r="8917">
          <cell r="AA8917">
            <v>0</v>
          </cell>
        </row>
        <row r="8918">
          <cell r="AA8918">
            <v>0</v>
          </cell>
        </row>
        <row r="8919">
          <cell r="AA8919">
            <v>0</v>
          </cell>
        </row>
        <row r="8920">
          <cell r="AA8920">
            <v>0</v>
          </cell>
        </row>
        <row r="8921">
          <cell r="AA8921">
            <v>0</v>
          </cell>
        </row>
        <row r="8922">
          <cell r="AA8922">
            <v>0</v>
          </cell>
        </row>
        <row r="8923">
          <cell r="AA8923">
            <v>0</v>
          </cell>
        </row>
        <row r="8924">
          <cell r="AA8924">
            <v>0</v>
          </cell>
        </row>
        <row r="8925">
          <cell r="AA8925">
            <v>0</v>
          </cell>
        </row>
        <row r="8926">
          <cell r="AA8926">
            <v>0</v>
          </cell>
        </row>
        <row r="8927">
          <cell r="AA8927">
            <v>0</v>
          </cell>
        </row>
        <row r="8928">
          <cell r="AA8928">
            <v>0</v>
          </cell>
        </row>
        <row r="8929">
          <cell r="AA8929">
            <v>0</v>
          </cell>
        </row>
        <row r="8930">
          <cell r="AA8930">
            <v>0</v>
          </cell>
        </row>
        <row r="8931">
          <cell r="AA8931">
            <v>0</v>
          </cell>
        </row>
        <row r="8932">
          <cell r="AA8932">
            <v>0</v>
          </cell>
        </row>
        <row r="8933">
          <cell r="AA8933">
            <v>0</v>
          </cell>
        </row>
        <row r="8934">
          <cell r="AA8934">
            <v>0</v>
          </cell>
        </row>
        <row r="8935">
          <cell r="AA8935">
            <v>0</v>
          </cell>
        </row>
        <row r="8936">
          <cell r="AA8936">
            <v>0</v>
          </cell>
        </row>
        <row r="8937">
          <cell r="AA8937">
            <v>0</v>
          </cell>
        </row>
        <row r="8938">
          <cell r="AA8938">
            <v>0</v>
          </cell>
        </row>
        <row r="8939">
          <cell r="AA8939">
            <v>0</v>
          </cell>
        </row>
        <row r="8940">
          <cell r="AA8940">
            <v>0</v>
          </cell>
        </row>
        <row r="8941">
          <cell r="AA8941">
            <v>0</v>
          </cell>
        </row>
        <row r="8942">
          <cell r="AA8942">
            <v>0</v>
          </cell>
        </row>
        <row r="8943">
          <cell r="AA8943">
            <v>0</v>
          </cell>
        </row>
        <row r="8944">
          <cell r="AA8944">
            <v>0</v>
          </cell>
        </row>
        <row r="8945">
          <cell r="AA8945">
            <v>0</v>
          </cell>
        </row>
        <row r="8946">
          <cell r="AA8946">
            <v>0</v>
          </cell>
        </row>
        <row r="8947">
          <cell r="AA8947">
            <v>0</v>
          </cell>
        </row>
        <row r="8948">
          <cell r="AA8948">
            <v>0</v>
          </cell>
        </row>
        <row r="8949">
          <cell r="AA8949">
            <v>0</v>
          </cell>
        </row>
        <row r="8950">
          <cell r="AA8950">
            <v>0</v>
          </cell>
        </row>
        <row r="8951">
          <cell r="AA8951">
            <v>0</v>
          </cell>
        </row>
        <row r="8952">
          <cell r="AA8952">
            <v>0</v>
          </cell>
        </row>
        <row r="8953">
          <cell r="AA8953">
            <v>0</v>
          </cell>
        </row>
        <row r="8954">
          <cell r="AA8954">
            <v>0</v>
          </cell>
        </row>
        <row r="8955">
          <cell r="AA8955">
            <v>0</v>
          </cell>
        </row>
        <row r="8956">
          <cell r="AA8956">
            <v>0</v>
          </cell>
        </row>
        <row r="8957">
          <cell r="AA8957">
            <v>0</v>
          </cell>
        </row>
        <row r="8958">
          <cell r="AA8958">
            <v>0</v>
          </cell>
        </row>
        <row r="8959">
          <cell r="AA8959">
            <v>0</v>
          </cell>
        </row>
        <row r="8960">
          <cell r="AA8960">
            <v>0</v>
          </cell>
        </row>
        <row r="8961">
          <cell r="AA8961">
            <v>0</v>
          </cell>
        </row>
        <row r="8962">
          <cell r="AA8962">
            <v>0</v>
          </cell>
        </row>
        <row r="8963">
          <cell r="AA8963">
            <v>0</v>
          </cell>
        </row>
        <row r="8964">
          <cell r="AA8964">
            <v>0</v>
          </cell>
        </row>
        <row r="8965">
          <cell r="AA8965">
            <v>0</v>
          </cell>
        </row>
        <row r="8966">
          <cell r="AA8966">
            <v>0</v>
          </cell>
        </row>
        <row r="8967">
          <cell r="AA8967">
            <v>0</v>
          </cell>
        </row>
        <row r="8968">
          <cell r="AA8968">
            <v>0</v>
          </cell>
        </row>
        <row r="8969">
          <cell r="AA8969">
            <v>0</v>
          </cell>
        </row>
        <row r="8970">
          <cell r="AA8970">
            <v>0</v>
          </cell>
        </row>
        <row r="8971">
          <cell r="AA8971">
            <v>0</v>
          </cell>
        </row>
        <row r="8972">
          <cell r="AA8972">
            <v>0</v>
          </cell>
        </row>
        <row r="8973">
          <cell r="AA8973">
            <v>0</v>
          </cell>
        </row>
        <row r="8974">
          <cell r="AA8974">
            <v>0</v>
          </cell>
        </row>
        <row r="8975">
          <cell r="AA8975">
            <v>0</v>
          </cell>
        </row>
        <row r="8976">
          <cell r="AA8976">
            <v>0</v>
          </cell>
        </row>
        <row r="8977">
          <cell r="AA8977">
            <v>0</v>
          </cell>
        </row>
        <row r="8978">
          <cell r="AA8978">
            <v>0</v>
          </cell>
        </row>
        <row r="8979">
          <cell r="AA8979">
            <v>0</v>
          </cell>
        </row>
        <row r="8980">
          <cell r="AA8980">
            <v>0</v>
          </cell>
        </row>
        <row r="8981">
          <cell r="AA8981">
            <v>0</v>
          </cell>
        </row>
        <row r="8982">
          <cell r="AA8982">
            <v>0</v>
          </cell>
        </row>
        <row r="8983">
          <cell r="AA8983">
            <v>0</v>
          </cell>
        </row>
        <row r="8984">
          <cell r="AA8984">
            <v>0</v>
          </cell>
        </row>
        <row r="8985">
          <cell r="AA8985">
            <v>0</v>
          </cell>
        </row>
        <row r="8986">
          <cell r="AA8986">
            <v>0</v>
          </cell>
        </row>
        <row r="8987">
          <cell r="AA8987">
            <v>0</v>
          </cell>
        </row>
        <row r="8988">
          <cell r="AA8988">
            <v>0</v>
          </cell>
        </row>
        <row r="8989">
          <cell r="AA8989">
            <v>0</v>
          </cell>
        </row>
        <row r="8990">
          <cell r="AA8990">
            <v>0</v>
          </cell>
        </row>
        <row r="8991">
          <cell r="AA8991">
            <v>0</v>
          </cell>
        </row>
        <row r="8992">
          <cell r="AA8992">
            <v>0</v>
          </cell>
        </row>
        <row r="8993">
          <cell r="AA8993">
            <v>0</v>
          </cell>
        </row>
        <row r="8994">
          <cell r="AA8994">
            <v>0</v>
          </cell>
        </row>
        <row r="8995">
          <cell r="AA8995">
            <v>0</v>
          </cell>
        </row>
        <row r="8996">
          <cell r="AA8996">
            <v>0</v>
          </cell>
        </row>
        <row r="8997">
          <cell r="AA8997">
            <v>0</v>
          </cell>
        </row>
        <row r="8998">
          <cell r="AA8998">
            <v>0</v>
          </cell>
        </row>
        <row r="8999">
          <cell r="AA8999">
            <v>0</v>
          </cell>
        </row>
        <row r="9000">
          <cell r="AA9000">
            <v>0</v>
          </cell>
        </row>
        <row r="9001">
          <cell r="AA9001">
            <v>0</v>
          </cell>
        </row>
        <row r="9002">
          <cell r="AA9002">
            <v>0</v>
          </cell>
        </row>
        <row r="9003">
          <cell r="AA9003">
            <v>0</v>
          </cell>
        </row>
        <row r="9004">
          <cell r="AA9004">
            <v>0</v>
          </cell>
        </row>
        <row r="9005">
          <cell r="AA9005">
            <v>0</v>
          </cell>
        </row>
        <row r="9006">
          <cell r="AA9006">
            <v>0</v>
          </cell>
        </row>
        <row r="9007">
          <cell r="AA9007">
            <v>0</v>
          </cell>
        </row>
        <row r="9008">
          <cell r="AA9008">
            <v>0</v>
          </cell>
        </row>
        <row r="9009">
          <cell r="AA9009">
            <v>0</v>
          </cell>
        </row>
        <row r="9010">
          <cell r="AA9010">
            <v>0</v>
          </cell>
        </row>
        <row r="9011">
          <cell r="AA9011">
            <v>0</v>
          </cell>
        </row>
        <row r="9012">
          <cell r="AA9012">
            <v>0</v>
          </cell>
        </row>
        <row r="9013">
          <cell r="AA9013">
            <v>0</v>
          </cell>
        </row>
        <row r="9014">
          <cell r="AA9014">
            <v>0</v>
          </cell>
        </row>
        <row r="9015">
          <cell r="AA9015">
            <v>0</v>
          </cell>
        </row>
        <row r="9016">
          <cell r="AA9016">
            <v>0</v>
          </cell>
        </row>
        <row r="9017">
          <cell r="AA9017">
            <v>0</v>
          </cell>
        </row>
        <row r="9018">
          <cell r="AA9018">
            <v>0</v>
          </cell>
        </row>
        <row r="9019">
          <cell r="AA9019">
            <v>0</v>
          </cell>
        </row>
        <row r="9020">
          <cell r="AA9020">
            <v>0</v>
          </cell>
        </row>
        <row r="9021">
          <cell r="AA9021">
            <v>0</v>
          </cell>
        </row>
        <row r="9022">
          <cell r="AA9022">
            <v>0</v>
          </cell>
        </row>
        <row r="9023">
          <cell r="AA9023">
            <v>0</v>
          </cell>
        </row>
        <row r="9024">
          <cell r="AA9024">
            <v>0</v>
          </cell>
        </row>
        <row r="9025">
          <cell r="AA9025">
            <v>0</v>
          </cell>
        </row>
        <row r="9026">
          <cell r="AA9026">
            <v>0</v>
          </cell>
        </row>
        <row r="9027">
          <cell r="AA9027">
            <v>0</v>
          </cell>
        </row>
        <row r="9028">
          <cell r="AA9028">
            <v>0</v>
          </cell>
        </row>
        <row r="9029">
          <cell r="AA9029">
            <v>0</v>
          </cell>
        </row>
        <row r="9030">
          <cell r="AA9030">
            <v>0</v>
          </cell>
        </row>
        <row r="9031">
          <cell r="AA9031">
            <v>0</v>
          </cell>
        </row>
        <row r="9032">
          <cell r="AA9032">
            <v>0</v>
          </cell>
        </row>
        <row r="9033">
          <cell r="AA9033">
            <v>0</v>
          </cell>
        </row>
        <row r="9034">
          <cell r="AA9034">
            <v>0</v>
          </cell>
        </row>
        <row r="9035">
          <cell r="AA9035">
            <v>0</v>
          </cell>
        </row>
        <row r="9036">
          <cell r="AA9036">
            <v>0</v>
          </cell>
        </row>
        <row r="9037">
          <cell r="AA9037">
            <v>0</v>
          </cell>
        </row>
        <row r="9038">
          <cell r="AA9038">
            <v>0</v>
          </cell>
        </row>
        <row r="9039">
          <cell r="AA9039">
            <v>0</v>
          </cell>
        </row>
        <row r="9040">
          <cell r="AA9040">
            <v>0</v>
          </cell>
        </row>
        <row r="9041">
          <cell r="AA9041">
            <v>0</v>
          </cell>
        </row>
        <row r="9042">
          <cell r="AA9042">
            <v>0</v>
          </cell>
        </row>
        <row r="9043">
          <cell r="AA9043">
            <v>0</v>
          </cell>
        </row>
        <row r="9044">
          <cell r="AA9044">
            <v>0</v>
          </cell>
        </row>
        <row r="9045">
          <cell r="AA9045">
            <v>0</v>
          </cell>
        </row>
        <row r="9046">
          <cell r="AA9046">
            <v>0</v>
          </cell>
        </row>
        <row r="9047">
          <cell r="AA9047">
            <v>0</v>
          </cell>
        </row>
        <row r="9048">
          <cell r="AA9048">
            <v>0</v>
          </cell>
        </row>
        <row r="9049">
          <cell r="AA9049">
            <v>0</v>
          </cell>
        </row>
        <row r="9050">
          <cell r="AA9050">
            <v>0</v>
          </cell>
        </row>
        <row r="9051">
          <cell r="AA9051">
            <v>0</v>
          </cell>
        </row>
        <row r="9052">
          <cell r="AA9052">
            <v>0</v>
          </cell>
        </row>
        <row r="9053">
          <cell r="AA9053">
            <v>0</v>
          </cell>
        </row>
        <row r="9054">
          <cell r="AA9054">
            <v>0</v>
          </cell>
        </row>
        <row r="9055">
          <cell r="AA9055">
            <v>0</v>
          </cell>
        </row>
        <row r="9056">
          <cell r="AA9056">
            <v>0</v>
          </cell>
        </row>
        <row r="9057">
          <cell r="AA9057">
            <v>0</v>
          </cell>
        </row>
        <row r="9058">
          <cell r="AA9058">
            <v>0</v>
          </cell>
        </row>
        <row r="9059">
          <cell r="AA9059">
            <v>0</v>
          </cell>
        </row>
        <row r="9060">
          <cell r="AA9060">
            <v>0</v>
          </cell>
        </row>
        <row r="9061">
          <cell r="AA9061">
            <v>0</v>
          </cell>
        </row>
        <row r="9062">
          <cell r="AA9062">
            <v>0</v>
          </cell>
        </row>
        <row r="9063">
          <cell r="AA9063">
            <v>0</v>
          </cell>
        </row>
        <row r="9064">
          <cell r="AA9064">
            <v>0</v>
          </cell>
        </row>
        <row r="9065">
          <cell r="AA9065">
            <v>0</v>
          </cell>
        </row>
        <row r="9066">
          <cell r="AA9066">
            <v>0</v>
          </cell>
        </row>
        <row r="9067">
          <cell r="AA9067">
            <v>0</v>
          </cell>
        </row>
        <row r="9068">
          <cell r="AA9068">
            <v>0</v>
          </cell>
        </row>
        <row r="9069">
          <cell r="AA9069">
            <v>0</v>
          </cell>
        </row>
        <row r="9070">
          <cell r="AA9070">
            <v>0</v>
          </cell>
        </row>
        <row r="9071">
          <cell r="AA9071">
            <v>0</v>
          </cell>
        </row>
        <row r="9072">
          <cell r="AA9072">
            <v>0</v>
          </cell>
        </row>
        <row r="9073">
          <cell r="AA9073">
            <v>0</v>
          </cell>
        </row>
        <row r="9074">
          <cell r="AA9074">
            <v>0</v>
          </cell>
        </row>
        <row r="9075">
          <cell r="AA9075">
            <v>0</v>
          </cell>
        </row>
        <row r="9076">
          <cell r="AA9076">
            <v>0</v>
          </cell>
        </row>
        <row r="9077">
          <cell r="AA9077">
            <v>0</v>
          </cell>
        </row>
        <row r="9078">
          <cell r="AA9078">
            <v>0</v>
          </cell>
        </row>
        <row r="9079">
          <cell r="AA9079">
            <v>0</v>
          </cell>
        </row>
        <row r="9080">
          <cell r="AA9080">
            <v>0</v>
          </cell>
        </row>
        <row r="9081">
          <cell r="AA9081">
            <v>0</v>
          </cell>
        </row>
        <row r="9082">
          <cell r="AA9082">
            <v>0</v>
          </cell>
        </row>
        <row r="9083">
          <cell r="AA9083">
            <v>0</v>
          </cell>
        </row>
        <row r="9084">
          <cell r="AA9084">
            <v>0</v>
          </cell>
        </row>
        <row r="9085">
          <cell r="AA9085">
            <v>0</v>
          </cell>
        </row>
        <row r="9086">
          <cell r="AA9086">
            <v>0</v>
          </cell>
        </row>
        <row r="9087">
          <cell r="AA9087">
            <v>0</v>
          </cell>
        </row>
        <row r="9088">
          <cell r="AA9088">
            <v>0</v>
          </cell>
        </row>
        <row r="9089">
          <cell r="AA9089">
            <v>0</v>
          </cell>
        </row>
        <row r="9090">
          <cell r="AA9090">
            <v>0</v>
          </cell>
        </row>
        <row r="9091">
          <cell r="AA9091">
            <v>0</v>
          </cell>
        </row>
        <row r="9092">
          <cell r="AA9092">
            <v>0</v>
          </cell>
        </row>
        <row r="9093">
          <cell r="AA9093">
            <v>0</v>
          </cell>
        </row>
        <row r="9094">
          <cell r="AA9094">
            <v>0</v>
          </cell>
        </row>
        <row r="9095">
          <cell r="AA9095">
            <v>0</v>
          </cell>
        </row>
        <row r="9096">
          <cell r="AA9096">
            <v>0</v>
          </cell>
        </row>
        <row r="9097">
          <cell r="AA9097">
            <v>0</v>
          </cell>
        </row>
        <row r="9098">
          <cell r="AA9098">
            <v>0</v>
          </cell>
        </row>
        <row r="9099">
          <cell r="AA9099">
            <v>0</v>
          </cell>
        </row>
        <row r="9100">
          <cell r="AA9100">
            <v>0</v>
          </cell>
        </row>
        <row r="9101">
          <cell r="AA9101">
            <v>0</v>
          </cell>
        </row>
        <row r="9102">
          <cell r="AA9102">
            <v>0</v>
          </cell>
        </row>
        <row r="9103">
          <cell r="AA9103">
            <v>0</v>
          </cell>
        </row>
        <row r="9104">
          <cell r="AA9104">
            <v>0</v>
          </cell>
        </row>
        <row r="9105">
          <cell r="AA9105">
            <v>0</v>
          </cell>
        </row>
        <row r="9106">
          <cell r="AA9106">
            <v>0</v>
          </cell>
        </row>
        <row r="9107">
          <cell r="AA9107">
            <v>0</v>
          </cell>
        </row>
        <row r="9108">
          <cell r="AA9108">
            <v>0</v>
          </cell>
        </row>
        <row r="9109">
          <cell r="AA9109">
            <v>0</v>
          </cell>
        </row>
        <row r="9110">
          <cell r="AA9110">
            <v>0</v>
          </cell>
        </row>
        <row r="9111">
          <cell r="AA9111">
            <v>0</v>
          </cell>
        </row>
        <row r="9112">
          <cell r="AA9112">
            <v>0</v>
          </cell>
        </row>
        <row r="9113">
          <cell r="AA9113">
            <v>0</v>
          </cell>
        </row>
        <row r="9114">
          <cell r="AA9114">
            <v>0</v>
          </cell>
        </row>
        <row r="9115">
          <cell r="AA9115">
            <v>0</v>
          </cell>
        </row>
        <row r="9116">
          <cell r="AA9116">
            <v>0</v>
          </cell>
        </row>
        <row r="9117">
          <cell r="AA9117">
            <v>0</v>
          </cell>
        </row>
        <row r="9118">
          <cell r="AA9118">
            <v>0</v>
          </cell>
        </row>
        <row r="9119">
          <cell r="AA9119">
            <v>0</v>
          </cell>
        </row>
        <row r="9120">
          <cell r="AA9120">
            <v>0</v>
          </cell>
        </row>
        <row r="9121">
          <cell r="AA9121">
            <v>0</v>
          </cell>
        </row>
        <row r="9122">
          <cell r="AA9122">
            <v>0</v>
          </cell>
        </row>
        <row r="9123">
          <cell r="AA9123">
            <v>0</v>
          </cell>
        </row>
        <row r="9124">
          <cell r="AA9124">
            <v>0</v>
          </cell>
        </row>
        <row r="9125">
          <cell r="AA9125">
            <v>0</v>
          </cell>
        </row>
        <row r="9126">
          <cell r="AA9126">
            <v>0</v>
          </cell>
        </row>
        <row r="9127">
          <cell r="AA9127">
            <v>0</v>
          </cell>
        </row>
        <row r="9128">
          <cell r="AA9128">
            <v>0</v>
          </cell>
        </row>
        <row r="9129">
          <cell r="AA9129">
            <v>0</v>
          </cell>
        </row>
        <row r="9130">
          <cell r="AA9130">
            <v>0</v>
          </cell>
        </row>
        <row r="9131">
          <cell r="AA9131">
            <v>0</v>
          </cell>
        </row>
        <row r="9132">
          <cell r="AA9132">
            <v>0</v>
          </cell>
        </row>
        <row r="9133">
          <cell r="AA9133">
            <v>0</v>
          </cell>
        </row>
        <row r="9134">
          <cell r="AA9134">
            <v>0</v>
          </cell>
        </row>
        <row r="9135">
          <cell r="AA9135">
            <v>0</v>
          </cell>
        </row>
        <row r="9136">
          <cell r="AA9136">
            <v>0</v>
          </cell>
        </row>
        <row r="9137">
          <cell r="AA9137">
            <v>0</v>
          </cell>
        </row>
        <row r="9138">
          <cell r="AA9138">
            <v>0</v>
          </cell>
        </row>
        <row r="9139">
          <cell r="AA9139">
            <v>0</v>
          </cell>
        </row>
        <row r="9140">
          <cell r="AA9140">
            <v>0</v>
          </cell>
        </row>
        <row r="9141">
          <cell r="AA9141">
            <v>0</v>
          </cell>
        </row>
        <row r="9142">
          <cell r="AA9142">
            <v>0</v>
          </cell>
        </row>
        <row r="9143">
          <cell r="AA9143">
            <v>0</v>
          </cell>
        </row>
        <row r="9144">
          <cell r="AA9144">
            <v>0</v>
          </cell>
        </row>
        <row r="9145">
          <cell r="AA9145">
            <v>0</v>
          </cell>
        </row>
        <row r="9146">
          <cell r="AA9146">
            <v>0</v>
          </cell>
        </row>
        <row r="9147">
          <cell r="AA9147">
            <v>0</v>
          </cell>
        </row>
        <row r="9148">
          <cell r="AA9148">
            <v>0</v>
          </cell>
        </row>
        <row r="9149">
          <cell r="AA9149">
            <v>0</v>
          </cell>
        </row>
        <row r="9150">
          <cell r="AA9150">
            <v>0</v>
          </cell>
        </row>
        <row r="9151">
          <cell r="AA9151">
            <v>0</v>
          </cell>
        </row>
        <row r="9152">
          <cell r="AA9152">
            <v>0</v>
          </cell>
        </row>
        <row r="9153">
          <cell r="AA9153">
            <v>0</v>
          </cell>
        </row>
        <row r="9154">
          <cell r="AA9154">
            <v>0</v>
          </cell>
        </row>
        <row r="9155">
          <cell r="AA9155">
            <v>0</v>
          </cell>
        </row>
        <row r="9156">
          <cell r="AA9156">
            <v>0</v>
          </cell>
        </row>
        <row r="9157">
          <cell r="AA9157">
            <v>0</v>
          </cell>
        </row>
        <row r="9158">
          <cell r="AA9158">
            <v>0</v>
          </cell>
        </row>
        <row r="9159">
          <cell r="AA9159">
            <v>0</v>
          </cell>
        </row>
        <row r="9160">
          <cell r="AA9160">
            <v>0</v>
          </cell>
        </row>
        <row r="9161">
          <cell r="AA9161">
            <v>0</v>
          </cell>
        </row>
        <row r="9162">
          <cell r="AA9162">
            <v>0</v>
          </cell>
        </row>
        <row r="9163">
          <cell r="AA9163">
            <v>0</v>
          </cell>
        </row>
        <row r="9164">
          <cell r="AA9164">
            <v>0</v>
          </cell>
        </row>
        <row r="9165">
          <cell r="AA9165">
            <v>0</v>
          </cell>
        </row>
        <row r="9166">
          <cell r="AA9166">
            <v>0</v>
          </cell>
        </row>
        <row r="9167">
          <cell r="AA9167">
            <v>0</v>
          </cell>
        </row>
        <row r="9168">
          <cell r="AA9168">
            <v>0</v>
          </cell>
        </row>
        <row r="9169">
          <cell r="AA9169">
            <v>0</v>
          </cell>
        </row>
        <row r="9170">
          <cell r="AA9170">
            <v>0</v>
          </cell>
        </row>
        <row r="9171">
          <cell r="AA9171">
            <v>0</v>
          </cell>
        </row>
        <row r="9172">
          <cell r="AA9172">
            <v>0</v>
          </cell>
        </row>
        <row r="9173">
          <cell r="AA9173">
            <v>0</v>
          </cell>
        </row>
        <row r="9174">
          <cell r="AA9174">
            <v>0</v>
          </cell>
        </row>
        <row r="9175">
          <cell r="AA9175">
            <v>0</v>
          </cell>
        </row>
        <row r="9176">
          <cell r="AA9176">
            <v>0</v>
          </cell>
        </row>
        <row r="9177">
          <cell r="AA9177">
            <v>0</v>
          </cell>
        </row>
        <row r="9178">
          <cell r="AA9178">
            <v>0</v>
          </cell>
        </row>
        <row r="9179">
          <cell r="AA9179">
            <v>0</v>
          </cell>
        </row>
        <row r="9180">
          <cell r="AA9180">
            <v>0</v>
          </cell>
        </row>
        <row r="9181">
          <cell r="AA9181">
            <v>0</v>
          </cell>
        </row>
        <row r="9182">
          <cell r="AA9182">
            <v>0</v>
          </cell>
        </row>
        <row r="9183">
          <cell r="AA9183">
            <v>0</v>
          </cell>
        </row>
        <row r="9184">
          <cell r="AA9184">
            <v>0</v>
          </cell>
        </row>
        <row r="9185">
          <cell r="AA9185">
            <v>0</v>
          </cell>
        </row>
        <row r="9186">
          <cell r="AA9186">
            <v>0</v>
          </cell>
        </row>
        <row r="9187">
          <cell r="AA9187">
            <v>0</v>
          </cell>
        </row>
        <row r="9188">
          <cell r="AA9188">
            <v>0</v>
          </cell>
        </row>
        <row r="9189">
          <cell r="AA9189">
            <v>0</v>
          </cell>
        </row>
        <row r="9190">
          <cell r="AA9190">
            <v>0</v>
          </cell>
        </row>
        <row r="9191">
          <cell r="AA9191">
            <v>0</v>
          </cell>
        </row>
        <row r="9192">
          <cell r="AA9192">
            <v>0</v>
          </cell>
        </row>
        <row r="9193">
          <cell r="AA9193">
            <v>0</v>
          </cell>
        </row>
        <row r="9194">
          <cell r="AA9194">
            <v>0</v>
          </cell>
        </row>
        <row r="9195">
          <cell r="AA9195">
            <v>0</v>
          </cell>
        </row>
        <row r="9196">
          <cell r="AA9196">
            <v>0</v>
          </cell>
        </row>
        <row r="9197">
          <cell r="AA9197">
            <v>0</v>
          </cell>
        </row>
        <row r="9198">
          <cell r="AA9198">
            <v>0</v>
          </cell>
        </row>
        <row r="9199">
          <cell r="AA9199">
            <v>0</v>
          </cell>
        </row>
        <row r="9200">
          <cell r="AA9200">
            <v>0</v>
          </cell>
        </row>
        <row r="9201">
          <cell r="AA9201">
            <v>0</v>
          </cell>
        </row>
        <row r="9202">
          <cell r="AA9202">
            <v>0</v>
          </cell>
        </row>
        <row r="9203">
          <cell r="AA9203">
            <v>0</v>
          </cell>
        </row>
        <row r="9204">
          <cell r="AA9204">
            <v>0</v>
          </cell>
        </row>
        <row r="9205">
          <cell r="AA9205">
            <v>0</v>
          </cell>
        </row>
        <row r="9206">
          <cell r="AA9206">
            <v>0</v>
          </cell>
        </row>
        <row r="9207">
          <cell r="AA9207">
            <v>0</v>
          </cell>
        </row>
        <row r="9208">
          <cell r="AA9208">
            <v>0</v>
          </cell>
        </row>
        <row r="9209">
          <cell r="AA9209">
            <v>0</v>
          </cell>
        </row>
        <row r="9210">
          <cell r="AA9210">
            <v>0</v>
          </cell>
        </row>
        <row r="9211">
          <cell r="AA9211">
            <v>0</v>
          </cell>
        </row>
        <row r="9212">
          <cell r="AA9212">
            <v>0</v>
          </cell>
        </row>
        <row r="9213">
          <cell r="AA9213">
            <v>0</v>
          </cell>
        </row>
        <row r="9214">
          <cell r="AA9214">
            <v>0</v>
          </cell>
        </row>
        <row r="9215">
          <cell r="AA9215">
            <v>0</v>
          </cell>
        </row>
        <row r="9216">
          <cell r="AA9216">
            <v>0</v>
          </cell>
        </row>
        <row r="9217">
          <cell r="AA9217">
            <v>0</v>
          </cell>
        </row>
        <row r="9218">
          <cell r="AA9218">
            <v>0</v>
          </cell>
        </row>
        <row r="9219">
          <cell r="AA9219">
            <v>0</v>
          </cell>
        </row>
        <row r="9220">
          <cell r="AA9220">
            <v>0</v>
          </cell>
        </row>
        <row r="9221">
          <cell r="AA9221">
            <v>0</v>
          </cell>
        </row>
        <row r="9222">
          <cell r="AA9222">
            <v>0</v>
          </cell>
        </row>
        <row r="9223">
          <cell r="AA9223">
            <v>0</v>
          </cell>
        </row>
        <row r="9224">
          <cell r="AA9224">
            <v>0</v>
          </cell>
        </row>
        <row r="9225">
          <cell r="AA9225">
            <v>0</v>
          </cell>
        </row>
        <row r="9226">
          <cell r="AA9226">
            <v>0</v>
          </cell>
        </row>
        <row r="9227">
          <cell r="AA9227">
            <v>0</v>
          </cell>
        </row>
        <row r="9228">
          <cell r="AA9228">
            <v>0</v>
          </cell>
        </row>
        <row r="9229">
          <cell r="AA9229">
            <v>0</v>
          </cell>
        </row>
        <row r="9230">
          <cell r="AA9230">
            <v>0</v>
          </cell>
        </row>
        <row r="9231">
          <cell r="AA9231">
            <v>0</v>
          </cell>
        </row>
        <row r="9232">
          <cell r="AA9232">
            <v>0</v>
          </cell>
        </row>
        <row r="9233">
          <cell r="AA9233">
            <v>0</v>
          </cell>
        </row>
        <row r="9234">
          <cell r="AA9234">
            <v>0</v>
          </cell>
        </row>
        <row r="9235">
          <cell r="AA9235">
            <v>0</v>
          </cell>
        </row>
        <row r="9236">
          <cell r="AA9236">
            <v>0</v>
          </cell>
        </row>
        <row r="9237">
          <cell r="AA9237">
            <v>0</v>
          </cell>
        </row>
        <row r="9238">
          <cell r="AA9238">
            <v>0</v>
          </cell>
        </row>
        <row r="9239">
          <cell r="AA9239">
            <v>0</v>
          </cell>
        </row>
        <row r="9240">
          <cell r="AA9240">
            <v>0</v>
          </cell>
        </row>
        <row r="9241">
          <cell r="AA9241">
            <v>0</v>
          </cell>
        </row>
        <row r="9242">
          <cell r="AA9242">
            <v>0</v>
          </cell>
        </row>
        <row r="9243">
          <cell r="AA9243">
            <v>0</v>
          </cell>
        </row>
        <row r="9244">
          <cell r="AA9244">
            <v>0</v>
          </cell>
        </row>
        <row r="9245">
          <cell r="AA9245">
            <v>0</v>
          </cell>
        </row>
        <row r="9246">
          <cell r="AA9246">
            <v>0</v>
          </cell>
        </row>
        <row r="9247">
          <cell r="AA9247">
            <v>0</v>
          </cell>
        </row>
        <row r="9248">
          <cell r="AA9248">
            <v>0</v>
          </cell>
        </row>
        <row r="9249">
          <cell r="AA9249">
            <v>0</v>
          </cell>
        </row>
        <row r="9250">
          <cell r="AA9250">
            <v>0</v>
          </cell>
        </row>
        <row r="9251">
          <cell r="AA9251">
            <v>0</v>
          </cell>
        </row>
        <row r="9252">
          <cell r="AA9252">
            <v>0</v>
          </cell>
        </row>
        <row r="9253">
          <cell r="AA9253">
            <v>0</v>
          </cell>
        </row>
        <row r="9254">
          <cell r="AA9254">
            <v>0</v>
          </cell>
        </row>
        <row r="9255">
          <cell r="AA9255">
            <v>0</v>
          </cell>
        </row>
        <row r="9256">
          <cell r="AA9256">
            <v>0</v>
          </cell>
        </row>
        <row r="9257">
          <cell r="AA9257">
            <v>0</v>
          </cell>
        </row>
        <row r="9258">
          <cell r="AA9258">
            <v>0</v>
          </cell>
        </row>
        <row r="9259">
          <cell r="AA9259">
            <v>0</v>
          </cell>
        </row>
        <row r="9260">
          <cell r="AA9260">
            <v>0</v>
          </cell>
        </row>
        <row r="9261">
          <cell r="AA9261">
            <v>0</v>
          </cell>
        </row>
        <row r="9262">
          <cell r="AA9262">
            <v>0</v>
          </cell>
        </row>
        <row r="9263">
          <cell r="AA9263">
            <v>0</v>
          </cell>
        </row>
        <row r="9264">
          <cell r="AA9264">
            <v>0</v>
          </cell>
        </row>
        <row r="9265">
          <cell r="AA9265">
            <v>0</v>
          </cell>
        </row>
        <row r="9266">
          <cell r="AA9266">
            <v>0</v>
          </cell>
        </row>
        <row r="9267">
          <cell r="AA9267">
            <v>0</v>
          </cell>
        </row>
        <row r="9268">
          <cell r="AA9268">
            <v>0</v>
          </cell>
        </row>
        <row r="9269">
          <cell r="AA9269">
            <v>0</v>
          </cell>
        </row>
        <row r="9270">
          <cell r="AA9270">
            <v>0</v>
          </cell>
        </row>
        <row r="9271">
          <cell r="AA9271">
            <v>0</v>
          </cell>
        </row>
        <row r="9272">
          <cell r="AA9272">
            <v>0</v>
          </cell>
        </row>
        <row r="9273">
          <cell r="AA9273">
            <v>0</v>
          </cell>
        </row>
        <row r="9274">
          <cell r="AA9274">
            <v>0</v>
          </cell>
        </row>
        <row r="9275">
          <cell r="AA9275">
            <v>0</v>
          </cell>
        </row>
        <row r="9276">
          <cell r="AA9276">
            <v>0</v>
          </cell>
        </row>
        <row r="9277">
          <cell r="AA9277">
            <v>0</v>
          </cell>
        </row>
        <row r="9278">
          <cell r="AA9278">
            <v>0</v>
          </cell>
        </row>
        <row r="9279">
          <cell r="AA9279">
            <v>0</v>
          </cell>
        </row>
        <row r="9280">
          <cell r="AA9280">
            <v>0</v>
          </cell>
        </row>
        <row r="9281">
          <cell r="AA9281">
            <v>0</v>
          </cell>
        </row>
        <row r="9282">
          <cell r="AA9282">
            <v>0</v>
          </cell>
        </row>
        <row r="9283">
          <cell r="AA9283">
            <v>0</v>
          </cell>
        </row>
        <row r="9284">
          <cell r="AA9284">
            <v>0</v>
          </cell>
        </row>
        <row r="9285">
          <cell r="AA9285">
            <v>0</v>
          </cell>
        </row>
        <row r="9286">
          <cell r="AA9286">
            <v>0</v>
          </cell>
        </row>
        <row r="9287">
          <cell r="AA9287">
            <v>0</v>
          </cell>
        </row>
        <row r="9288">
          <cell r="AA9288">
            <v>0</v>
          </cell>
        </row>
        <row r="9289">
          <cell r="AA9289">
            <v>0</v>
          </cell>
        </row>
        <row r="9290">
          <cell r="AA9290">
            <v>0</v>
          </cell>
        </row>
        <row r="9291">
          <cell r="AA9291">
            <v>0</v>
          </cell>
        </row>
        <row r="9292">
          <cell r="AA9292">
            <v>0</v>
          </cell>
        </row>
        <row r="9293">
          <cell r="AA9293">
            <v>0</v>
          </cell>
        </row>
        <row r="9294">
          <cell r="AA9294">
            <v>0</v>
          </cell>
        </row>
        <row r="9295">
          <cell r="AA9295">
            <v>0</v>
          </cell>
        </row>
        <row r="9296">
          <cell r="AA9296">
            <v>0</v>
          </cell>
        </row>
        <row r="9297">
          <cell r="AA9297">
            <v>0</v>
          </cell>
        </row>
        <row r="9298">
          <cell r="AA9298">
            <v>0</v>
          </cell>
        </row>
        <row r="9299">
          <cell r="AA9299">
            <v>0</v>
          </cell>
        </row>
        <row r="9300">
          <cell r="AA9300">
            <v>0</v>
          </cell>
        </row>
        <row r="9301">
          <cell r="AA9301">
            <v>0</v>
          </cell>
        </row>
        <row r="9302">
          <cell r="AA9302">
            <v>0</v>
          </cell>
        </row>
        <row r="9303">
          <cell r="AA9303">
            <v>0</v>
          </cell>
        </row>
        <row r="9304">
          <cell r="AA9304">
            <v>0</v>
          </cell>
        </row>
        <row r="9305">
          <cell r="AA9305">
            <v>0</v>
          </cell>
        </row>
        <row r="9306">
          <cell r="AA9306">
            <v>0</v>
          </cell>
        </row>
        <row r="9307">
          <cell r="AA9307">
            <v>0</v>
          </cell>
        </row>
        <row r="9308">
          <cell r="AA9308">
            <v>0</v>
          </cell>
        </row>
        <row r="9309">
          <cell r="AA9309">
            <v>0</v>
          </cell>
        </row>
        <row r="9310">
          <cell r="AA9310">
            <v>0</v>
          </cell>
        </row>
        <row r="9311">
          <cell r="AA9311">
            <v>0</v>
          </cell>
        </row>
        <row r="9312">
          <cell r="AA9312">
            <v>0</v>
          </cell>
        </row>
        <row r="9313">
          <cell r="AA9313">
            <v>0</v>
          </cell>
        </row>
        <row r="9314">
          <cell r="AA9314">
            <v>0</v>
          </cell>
        </row>
        <row r="9315">
          <cell r="AA9315">
            <v>0</v>
          </cell>
        </row>
        <row r="9316">
          <cell r="AA9316">
            <v>0</v>
          </cell>
        </row>
        <row r="9317">
          <cell r="AA9317">
            <v>0</v>
          </cell>
        </row>
        <row r="9318">
          <cell r="AA9318">
            <v>0</v>
          </cell>
        </row>
        <row r="9319">
          <cell r="AA9319">
            <v>0</v>
          </cell>
        </row>
        <row r="9320">
          <cell r="AA9320">
            <v>0</v>
          </cell>
        </row>
        <row r="9321">
          <cell r="AA9321">
            <v>0</v>
          </cell>
        </row>
        <row r="9322">
          <cell r="AA9322">
            <v>0</v>
          </cell>
        </row>
        <row r="9323">
          <cell r="AA9323">
            <v>0</v>
          </cell>
        </row>
        <row r="9324">
          <cell r="AA9324">
            <v>0</v>
          </cell>
        </row>
        <row r="9325">
          <cell r="AA9325">
            <v>0</v>
          </cell>
        </row>
        <row r="9326">
          <cell r="AA9326">
            <v>0</v>
          </cell>
        </row>
        <row r="9327">
          <cell r="AA9327">
            <v>0</v>
          </cell>
        </row>
        <row r="9328">
          <cell r="AA9328">
            <v>0</v>
          </cell>
        </row>
        <row r="9329">
          <cell r="AA9329">
            <v>0</v>
          </cell>
        </row>
        <row r="9330">
          <cell r="AA9330">
            <v>0</v>
          </cell>
        </row>
        <row r="9331">
          <cell r="AA9331">
            <v>0</v>
          </cell>
        </row>
        <row r="9332">
          <cell r="AA9332">
            <v>0</v>
          </cell>
        </row>
        <row r="9333">
          <cell r="AA9333">
            <v>0</v>
          </cell>
        </row>
        <row r="9334">
          <cell r="AA9334">
            <v>0</v>
          </cell>
        </row>
        <row r="9335">
          <cell r="AA9335">
            <v>0</v>
          </cell>
        </row>
        <row r="9336">
          <cell r="AA9336">
            <v>0</v>
          </cell>
        </row>
        <row r="9337">
          <cell r="AA9337">
            <v>0</v>
          </cell>
        </row>
        <row r="9338">
          <cell r="AA9338">
            <v>0</v>
          </cell>
        </row>
        <row r="9339">
          <cell r="AA9339">
            <v>0</v>
          </cell>
        </row>
        <row r="9340">
          <cell r="AA9340">
            <v>0</v>
          </cell>
        </row>
        <row r="9341">
          <cell r="AA9341">
            <v>0</v>
          </cell>
        </row>
        <row r="9342">
          <cell r="AA9342">
            <v>0</v>
          </cell>
        </row>
        <row r="9343">
          <cell r="AA9343">
            <v>0</v>
          </cell>
        </row>
        <row r="9344">
          <cell r="AA9344">
            <v>0</v>
          </cell>
        </row>
        <row r="9345">
          <cell r="AA9345">
            <v>0</v>
          </cell>
        </row>
        <row r="9346">
          <cell r="AA9346">
            <v>0</v>
          </cell>
        </row>
        <row r="9347">
          <cell r="AA9347">
            <v>0</v>
          </cell>
        </row>
        <row r="9348">
          <cell r="AA9348">
            <v>0</v>
          </cell>
        </row>
        <row r="9349">
          <cell r="AA9349">
            <v>0</v>
          </cell>
        </row>
        <row r="9350">
          <cell r="AA9350">
            <v>0</v>
          </cell>
        </row>
        <row r="9351">
          <cell r="AA9351">
            <v>0</v>
          </cell>
        </row>
        <row r="9352">
          <cell r="AA9352">
            <v>0</v>
          </cell>
        </row>
        <row r="9353">
          <cell r="AA9353">
            <v>0</v>
          </cell>
        </row>
        <row r="9354">
          <cell r="AA9354">
            <v>0</v>
          </cell>
        </row>
        <row r="9355">
          <cell r="AA9355">
            <v>0</v>
          </cell>
        </row>
        <row r="9356">
          <cell r="AA9356">
            <v>0</v>
          </cell>
        </row>
        <row r="9357">
          <cell r="AA9357">
            <v>0</v>
          </cell>
        </row>
        <row r="9358">
          <cell r="AA9358">
            <v>0</v>
          </cell>
        </row>
        <row r="9359">
          <cell r="AA9359">
            <v>0</v>
          </cell>
        </row>
        <row r="9360">
          <cell r="AA9360">
            <v>0</v>
          </cell>
        </row>
        <row r="9361">
          <cell r="AA9361">
            <v>0</v>
          </cell>
        </row>
        <row r="9362">
          <cell r="AA9362">
            <v>0</v>
          </cell>
        </row>
        <row r="9363">
          <cell r="AA9363">
            <v>0</v>
          </cell>
        </row>
        <row r="9364">
          <cell r="AA9364">
            <v>0</v>
          </cell>
        </row>
        <row r="9365">
          <cell r="AA9365">
            <v>0</v>
          </cell>
        </row>
        <row r="9366">
          <cell r="AA9366">
            <v>0</v>
          </cell>
        </row>
        <row r="9367">
          <cell r="AA9367">
            <v>0</v>
          </cell>
        </row>
        <row r="9368">
          <cell r="AA9368">
            <v>0</v>
          </cell>
        </row>
        <row r="9369">
          <cell r="AA9369">
            <v>0</v>
          </cell>
        </row>
        <row r="9370">
          <cell r="AA9370">
            <v>0</v>
          </cell>
        </row>
        <row r="9371">
          <cell r="AA9371">
            <v>0</v>
          </cell>
        </row>
        <row r="9372">
          <cell r="AA9372">
            <v>0</v>
          </cell>
        </row>
        <row r="9373">
          <cell r="AA9373">
            <v>0</v>
          </cell>
        </row>
        <row r="9374">
          <cell r="AA9374">
            <v>0</v>
          </cell>
        </row>
        <row r="9375">
          <cell r="AA9375">
            <v>0</v>
          </cell>
        </row>
        <row r="9376">
          <cell r="AA9376">
            <v>0</v>
          </cell>
        </row>
        <row r="9377">
          <cell r="AA9377">
            <v>0</v>
          </cell>
        </row>
        <row r="9378">
          <cell r="AA9378">
            <v>0</v>
          </cell>
        </row>
        <row r="9379">
          <cell r="AA9379">
            <v>0</v>
          </cell>
        </row>
        <row r="9380">
          <cell r="AA9380">
            <v>0</v>
          </cell>
        </row>
        <row r="9381">
          <cell r="AA9381">
            <v>0</v>
          </cell>
        </row>
        <row r="9382">
          <cell r="AA9382">
            <v>0</v>
          </cell>
        </row>
        <row r="9383">
          <cell r="AA9383">
            <v>0</v>
          </cell>
        </row>
        <row r="9384">
          <cell r="AA9384">
            <v>0</v>
          </cell>
        </row>
        <row r="9385">
          <cell r="AA9385">
            <v>0</v>
          </cell>
        </row>
        <row r="9386">
          <cell r="AA9386">
            <v>0</v>
          </cell>
        </row>
        <row r="9387">
          <cell r="AA9387">
            <v>0</v>
          </cell>
        </row>
        <row r="9388">
          <cell r="AA9388">
            <v>0</v>
          </cell>
        </row>
        <row r="9389">
          <cell r="AA9389">
            <v>0</v>
          </cell>
        </row>
        <row r="9390">
          <cell r="AA9390">
            <v>0</v>
          </cell>
        </row>
        <row r="9391">
          <cell r="AA9391">
            <v>0</v>
          </cell>
        </row>
        <row r="9392">
          <cell r="AA9392">
            <v>0</v>
          </cell>
        </row>
        <row r="9393">
          <cell r="AA9393">
            <v>0</v>
          </cell>
        </row>
        <row r="9394">
          <cell r="AA9394">
            <v>0</v>
          </cell>
        </row>
        <row r="9395">
          <cell r="AA9395">
            <v>0</v>
          </cell>
        </row>
        <row r="9396">
          <cell r="AA9396">
            <v>0</v>
          </cell>
        </row>
        <row r="9397">
          <cell r="AA9397">
            <v>0</v>
          </cell>
        </row>
        <row r="9398">
          <cell r="AA9398">
            <v>0</v>
          </cell>
        </row>
        <row r="9399">
          <cell r="AA9399">
            <v>0</v>
          </cell>
        </row>
        <row r="9400">
          <cell r="AA9400">
            <v>0</v>
          </cell>
        </row>
        <row r="9401">
          <cell r="AA9401">
            <v>0</v>
          </cell>
        </row>
        <row r="9402">
          <cell r="AA9402">
            <v>0</v>
          </cell>
        </row>
        <row r="9403">
          <cell r="AA9403">
            <v>0</v>
          </cell>
        </row>
        <row r="9404">
          <cell r="AA9404">
            <v>0</v>
          </cell>
        </row>
        <row r="9405">
          <cell r="AA9405">
            <v>0</v>
          </cell>
        </row>
        <row r="9406">
          <cell r="AA9406">
            <v>0</v>
          </cell>
        </row>
        <row r="9407">
          <cell r="AA9407">
            <v>0</v>
          </cell>
        </row>
        <row r="9408">
          <cell r="AA9408">
            <v>0</v>
          </cell>
        </row>
        <row r="9409">
          <cell r="AA9409">
            <v>0</v>
          </cell>
        </row>
        <row r="9410">
          <cell r="AA9410">
            <v>0</v>
          </cell>
        </row>
        <row r="9411">
          <cell r="AA9411">
            <v>0</v>
          </cell>
        </row>
        <row r="9412">
          <cell r="AA9412">
            <v>0</v>
          </cell>
        </row>
        <row r="9413">
          <cell r="AA9413">
            <v>0</v>
          </cell>
        </row>
        <row r="9414">
          <cell r="AA9414">
            <v>0</v>
          </cell>
        </row>
        <row r="9415">
          <cell r="AA9415">
            <v>0</v>
          </cell>
        </row>
        <row r="9416">
          <cell r="AA9416">
            <v>0</v>
          </cell>
        </row>
        <row r="9417">
          <cell r="AA9417">
            <v>0</v>
          </cell>
        </row>
        <row r="9418">
          <cell r="AA9418">
            <v>0</v>
          </cell>
        </row>
        <row r="9419">
          <cell r="AA9419">
            <v>0</v>
          </cell>
        </row>
        <row r="9420">
          <cell r="AA9420">
            <v>0</v>
          </cell>
        </row>
        <row r="9421">
          <cell r="AA9421">
            <v>0</v>
          </cell>
        </row>
        <row r="9422">
          <cell r="AA9422">
            <v>0</v>
          </cell>
        </row>
        <row r="9423">
          <cell r="AA9423">
            <v>0</v>
          </cell>
        </row>
        <row r="9424">
          <cell r="AA9424">
            <v>0</v>
          </cell>
        </row>
        <row r="9425">
          <cell r="AA9425">
            <v>0</v>
          </cell>
        </row>
        <row r="9426">
          <cell r="AA9426">
            <v>0</v>
          </cell>
        </row>
        <row r="9427">
          <cell r="AA9427">
            <v>0</v>
          </cell>
        </row>
        <row r="9428">
          <cell r="AA9428">
            <v>0</v>
          </cell>
        </row>
        <row r="9429">
          <cell r="AA9429">
            <v>0</v>
          </cell>
        </row>
        <row r="9430">
          <cell r="AA9430">
            <v>0</v>
          </cell>
        </row>
        <row r="9431">
          <cell r="AA9431">
            <v>0</v>
          </cell>
        </row>
        <row r="9432">
          <cell r="AA9432">
            <v>0</v>
          </cell>
        </row>
        <row r="9433">
          <cell r="AA9433">
            <v>0</v>
          </cell>
        </row>
        <row r="9434">
          <cell r="AA9434">
            <v>0</v>
          </cell>
        </row>
        <row r="9435">
          <cell r="AA9435">
            <v>0</v>
          </cell>
        </row>
        <row r="9436">
          <cell r="AA9436">
            <v>0</v>
          </cell>
        </row>
        <row r="9437">
          <cell r="AA9437">
            <v>0</v>
          </cell>
        </row>
        <row r="9438">
          <cell r="AA9438">
            <v>0</v>
          </cell>
        </row>
        <row r="9439">
          <cell r="AA9439">
            <v>0</v>
          </cell>
        </row>
        <row r="9440">
          <cell r="AA9440">
            <v>0</v>
          </cell>
        </row>
        <row r="9441">
          <cell r="AA9441">
            <v>0</v>
          </cell>
        </row>
        <row r="9442">
          <cell r="AA9442">
            <v>0</v>
          </cell>
        </row>
        <row r="9443">
          <cell r="AA9443">
            <v>0</v>
          </cell>
        </row>
        <row r="9444">
          <cell r="AA9444">
            <v>0</v>
          </cell>
        </row>
        <row r="9445">
          <cell r="AA9445">
            <v>0</v>
          </cell>
        </row>
        <row r="9446">
          <cell r="AA9446">
            <v>0</v>
          </cell>
        </row>
        <row r="9447">
          <cell r="AA9447">
            <v>0</v>
          </cell>
        </row>
        <row r="9448">
          <cell r="AA9448">
            <v>0</v>
          </cell>
        </row>
        <row r="9449">
          <cell r="AA9449">
            <v>0</v>
          </cell>
        </row>
        <row r="9450">
          <cell r="AA9450">
            <v>0</v>
          </cell>
        </row>
        <row r="9451">
          <cell r="AA9451">
            <v>0</v>
          </cell>
        </row>
        <row r="9452">
          <cell r="AA9452">
            <v>0</v>
          </cell>
        </row>
        <row r="9453">
          <cell r="AA9453">
            <v>0</v>
          </cell>
        </row>
        <row r="9454">
          <cell r="AA9454">
            <v>0</v>
          </cell>
        </row>
        <row r="9455">
          <cell r="AA9455">
            <v>0</v>
          </cell>
        </row>
        <row r="9456">
          <cell r="AA9456">
            <v>0</v>
          </cell>
        </row>
        <row r="9457">
          <cell r="AA9457">
            <v>0</v>
          </cell>
        </row>
        <row r="9458">
          <cell r="AA9458">
            <v>0</v>
          </cell>
        </row>
        <row r="9459">
          <cell r="AA9459">
            <v>0</v>
          </cell>
        </row>
        <row r="9460">
          <cell r="AA9460">
            <v>0</v>
          </cell>
        </row>
        <row r="9461">
          <cell r="AA9461">
            <v>0</v>
          </cell>
        </row>
        <row r="9462">
          <cell r="AA9462">
            <v>0</v>
          </cell>
        </row>
        <row r="9463">
          <cell r="AA9463">
            <v>0</v>
          </cell>
        </row>
        <row r="9464">
          <cell r="AA9464">
            <v>0</v>
          </cell>
        </row>
        <row r="9465">
          <cell r="AA9465">
            <v>0</v>
          </cell>
        </row>
        <row r="9466">
          <cell r="AA9466">
            <v>0</v>
          </cell>
        </row>
        <row r="9467">
          <cell r="AA9467">
            <v>0</v>
          </cell>
        </row>
        <row r="9468">
          <cell r="AA9468">
            <v>0</v>
          </cell>
        </row>
        <row r="9469">
          <cell r="AA9469">
            <v>0</v>
          </cell>
        </row>
        <row r="9470">
          <cell r="AA9470">
            <v>0</v>
          </cell>
        </row>
        <row r="9471">
          <cell r="AA9471">
            <v>0</v>
          </cell>
        </row>
        <row r="9472">
          <cell r="AA9472">
            <v>0</v>
          </cell>
        </row>
        <row r="9473">
          <cell r="AA9473">
            <v>0</v>
          </cell>
        </row>
        <row r="9474">
          <cell r="AA9474">
            <v>0</v>
          </cell>
        </row>
        <row r="9475">
          <cell r="AA9475">
            <v>0</v>
          </cell>
        </row>
        <row r="9476">
          <cell r="AA9476">
            <v>0</v>
          </cell>
        </row>
        <row r="9477">
          <cell r="AA9477">
            <v>0</v>
          </cell>
        </row>
        <row r="9478">
          <cell r="AA9478">
            <v>0</v>
          </cell>
        </row>
        <row r="9479">
          <cell r="AA9479">
            <v>0</v>
          </cell>
        </row>
        <row r="9480">
          <cell r="AA9480">
            <v>0</v>
          </cell>
        </row>
        <row r="9481">
          <cell r="AA9481">
            <v>0</v>
          </cell>
        </row>
        <row r="9482">
          <cell r="AA9482">
            <v>0</v>
          </cell>
        </row>
        <row r="9483">
          <cell r="AA9483">
            <v>0</v>
          </cell>
        </row>
        <row r="9484">
          <cell r="AA9484">
            <v>0</v>
          </cell>
        </row>
        <row r="9485">
          <cell r="AA9485">
            <v>0</v>
          </cell>
        </row>
        <row r="9486">
          <cell r="AA9486">
            <v>0</v>
          </cell>
        </row>
        <row r="9487">
          <cell r="AA9487">
            <v>0</v>
          </cell>
        </row>
        <row r="9488">
          <cell r="AA9488">
            <v>0</v>
          </cell>
        </row>
        <row r="9489">
          <cell r="AA9489">
            <v>0</v>
          </cell>
        </row>
        <row r="9490">
          <cell r="AA9490">
            <v>0</v>
          </cell>
        </row>
        <row r="9491">
          <cell r="AA9491">
            <v>0</v>
          </cell>
        </row>
        <row r="9492">
          <cell r="AA9492">
            <v>0</v>
          </cell>
        </row>
        <row r="9493">
          <cell r="AA9493">
            <v>0</v>
          </cell>
        </row>
        <row r="9494">
          <cell r="AA9494">
            <v>0</v>
          </cell>
        </row>
        <row r="9495">
          <cell r="AA9495">
            <v>0</v>
          </cell>
        </row>
        <row r="9496">
          <cell r="AA9496">
            <v>0</v>
          </cell>
        </row>
        <row r="9497">
          <cell r="AA9497">
            <v>0</v>
          </cell>
        </row>
        <row r="9498">
          <cell r="AA9498">
            <v>0</v>
          </cell>
        </row>
        <row r="9499">
          <cell r="AA9499">
            <v>0</v>
          </cell>
        </row>
        <row r="9500">
          <cell r="AA9500">
            <v>0</v>
          </cell>
        </row>
        <row r="9501">
          <cell r="AA9501">
            <v>0</v>
          </cell>
        </row>
        <row r="9502">
          <cell r="AA9502">
            <v>0</v>
          </cell>
        </row>
        <row r="9503">
          <cell r="AA9503">
            <v>0</v>
          </cell>
        </row>
        <row r="9504">
          <cell r="AA9504">
            <v>0</v>
          </cell>
        </row>
        <row r="9505">
          <cell r="AA9505">
            <v>0</v>
          </cell>
        </row>
        <row r="9506">
          <cell r="AA9506">
            <v>0</v>
          </cell>
        </row>
        <row r="9507">
          <cell r="AA9507">
            <v>0</v>
          </cell>
        </row>
        <row r="9508">
          <cell r="AA9508">
            <v>0</v>
          </cell>
        </row>
        <row r="9509">
          <cell r="AA9509">
            <v>0</v>
          </cell>
        </row>
        <row r="9510">
          <cell r="AA9510">
            <v>0</v>
          </cell>
        </row>
        <row r="9511">
          <cell r="AA9511">
            <v>0</v>
          </cell>
        </row>
        <row r="9512">
          <cell r="AA9512">
            <v>0</v>
          </cell>
        </row>
        <row r="9513">
          <cell r="AA9513">
            <v>0</v>
          </cell>
        </row>
        <row r="9514">
          <cell r="AA9514">
            <v>0</v>
          </cell>
        </row>
        <row r="9515">
          <cell r="AA9515">
            <v>0</v>
          </cell>
        </row>
        <row r="9516">
          <cell r="AA9516">
            <v>0</v>
          </cell>
        </row>
        <row r="9517">
          <cell r="AA9517">
            <v>0</v>
          </cell>
        </row>
        <row r="9518">
          <cell r="AA9518">
            <v>0</v>
          </cell>
        </row>
        <row r="9519">
          <cell r="AA9519">
            <v>0</v>
          </cell>
        </row>
        <row r="9520">
          <cell r="AA9520">
            <v>0</v>
          </cell>
        </row>
        <row r="9521">
          <cell r="AA9521">
            <v>0</v>
          </cell>
        </row>
        <row r="9522">
          <cell r="AA9522">
            <v>0</v>
          </cell>
        </row>
        <row r="9523">
          <cell r="AA9523">
            <v>0</v>
          </cell>
        </row>
        <row r="9524">
          <cell r="AA9524">
            <v>0</v>
          </cell>
        </row>
        <row r="9525">
          <cell r="AA9525">
            <v>0</v>
          </cell>
        </row>
        <row r="9526">
          <cell r="AA9526">
            <v>0</v>
          </cell>
        </row>
        <row r="9527">
          <cell r="AA9527">
            <v>0</v>
          </cell>
        </row>
        <row r="9528">
          <cell r="AA9528">
            <v>0</v>
          </cell>
        </row>
        <row r="9529">
          <cell r="AA9529">
            <v>0</v>
          </cell>
        </row>
        <row r="9530">
          <cell r="AA9530">
            <v>0</v>
          </cell>
        </row>
        <row r="9531">
          <cell r="AA9531">
            <v>0</v>
          </cell>
        </row>
        <row r="9532">
          <cell r="AA9532">
            <v>0</v>
          </cell>
        </row>
        <row r="9533">
          <cell r="AA9533">
            <v>0</v>
          </cell>
        </row>
        <row r="9534">
          <cell r="AA9534">
            <v>0</v>
          </cell>
        </row>
        <row r="9535">
          <cell r="AA9535">
            <v>0</v>
          </cell>
        </row>
        <row r="9536">
          <cell r="AA9536">
            <v>0</v>
          </cell>
        </row>
        <row r="9537">
          <cell r="AA9537">
            <v>0</v>
          </cell>
        </row>
        <row r="9538">
          <cell r="AA9538">
            <v>0</v>
          </cell>
        </row>
        <row r="9539">
          <cell r="AA9539">
            <v>0</v>
          </cell>
        </row>
        <row r="9540">
          <cell r="AA9540">
            <v>0</v>
          </cell>
        </row>
        <row r="9541">
          <cell r="AA9541">
            <v>0</v>
          </cell>
        </row>
        <row r="9542">
          <cell r="AA9542">
            <v>0</v>
          </cell>
        </row>
        <row r="9543">
          <cell r="AA9543">
            <v>0</v>
          </cell>
        </row>
        <row r="9544">
          <cell r="AA9544">
            <v>0</v>
          </cell>
        </row>
        <row r="9545">
          <cell r="AA9545">
            <v>0</v>
          </cell>
        </row>
        <row r="9546">
          <cell r="AA9546">
            <v>0</v>
          </cell>
        </row>
        <row r="9547">
          <cell r="AA9547">
            <v>0</v>
          </cell>
        </row>
        <row r="9548">
          <cell r="AA9548">
            <v>0</v>
          </cell>
        </row>
        <row r="9549">
          <cell r="AA9549">
            <v>0</v>
          </cell>
        </row>
        <row r="9550">
          <cell r="AA9550">
            <v>0</v>
          </cell>
        </row>
        <row r="9551">
          <cell r="AA9551">
            <v>0</v>
          </cell>
        </row>
        <row r="9552">
          <cell r="AA9552">
            <v>0</v>
          </cell>
        </row>
        <row r="9553">
          <cell r="AA9553">
            <v>0</v>
          </cell>
        </row>
        <row r="9554">
          <cell r="AA9554">
            <v>0</v>
          </cell>
        </row>
        <row r="9555">
          <cell r="AA9555">
            <v>0</v>
          </cell>
        </row>
        <row r="9556">
          <cell r="AA9556">
            <v>0</v>
          </cell>
        </row>
        <row r="9557">
          <cell r="AA9557">
            <v>0</v>
          </cell>
        </row>
        <row r="9558">
          <cell r="AA9558">
            <v>0</v>
          </cell>
        </row>
        <row r="9559">
          <cell r="AA9559">
            <v>0</v>
          </cell>
        </row>
        <row r="9560">
          <cell r="AA9560">
            <v>0</v>
          </cell>
        </row>
        <row r="9561">
          <cell r="AA9561">
            <v>0</v>
          </cell>
        </row>
        <row r="9562">
          <cell r="AA9562">
            <v>0</v>
          </cell>
        </row>
        <row r="9563">
          <cell r="AA9563">
            <v>0</v>
          </cell>
        </row>
        <row r="9564">
          <cell r="AA9564">
            <v>0</v>
          </cell>
        </row>
        <row r="9565">
          <cell r="AA9565">
            <v>0</v>
          </cell>
        </row>
        <row r="9566">
          <cell r="AA9566">
            <v>0</v>
          </cell>
        </row>
        <row r="9567">
          <cell r="AA9567">
            <v>0</v>
          </cell>
        </row>
        <row r="9568">
          <cell r="AA9568">
            <v>0</v>
          </cell>
        </row>
        <row r="9569">
          <cell r="AA9569">
            <v>0</v>
          </cell>
        </row>
        <row r="9570">
          <cell r="AA9570">
            <v>0</v>
          </cell>
        </row>
        <row r="9571">
          <cell r="AA9571">
            <v>0</v>
          </cell>
        </row>
        <row r="9572">
          <cell r="AA9572">
            <v>0</v>
          </cell>
        </row>
        <row r="9573">
          <cell r="AA9573">
            <v>0</v>
          </cell>
        </row>
        <row r="9574">
          <cell r="AA9574">
            <v>0</v>
          </cell>
        </row>
        <row r="9575">
          <cell r="AA9575">
            <v>0</v>
          </cell>
        </row>
        <row r="9576">
          <cell r="AA9576">
            <v>0</v>
          </cell>
        </row>
        <row r="9577">
          <cell r="AA9577">
            <v>0</v>
          </cell>
        </row>
        <row r="9578">
          <cell r="AA9578">
            <v>0</v>
          </cell>
        </row>
        <row r="9579">
          <cell r="AA9579">
            <v>0</v>
          </cell>
        </row>
        <row r="9580">
          <cell r="AA9580">
            <v>0</v>
          </cell>
        </row>
        <row r="9581">
          <cell r="AA9581">
            <v>0</v>
          </cell>
        </row>
        <row r="9582">
          <cell r="AA9582">
            <v>0</v>
          </cell>
        </row>
        <row r="9583">
          <cell r="AA9583">
            <v>0</v>
          </cell>
        </row>
        <row r="9584">
          <cell r="AA9584">
            <v>0</v>
          </cell>
        </row>
        <row r="9585">
          <cell r="AA9585">
            <v>0</v>
          </cell>
        </row>
        <row r="9586">
          <cell r="AA9586">
            <v>0</v>
          </cell>
        </row>
        <row r="9587">
          <cell r="AA9587">
            <v>0</v>
          </cell>
        </row>
        <row r="9588">
          <cell r="AA9588">
            <v>0</v>
          </cell>
        </row>
        <row r="9589">
          <cell r="AA9589">
            <v>0</v>
          </cell>
        </row>
        <row r="9590">
          <cell r="AA9590">
            <v>0</v>
          </cell>
        </row>
        <row r="9591">
          <cell r="AA9591">
            <v>0</v>
          </cell>
        </row>
        <row r="9592">
          <cell r="AA9592">
            <v>0</v>
          </cell>
        </row>
        <row r="9593">
          <cell r="AA9593">
            <v>0</v>
          </cell>
        </row>
        <row r="9594">
          <cell r="AA9594">
            <v>0</v>
          </cell>
        </row>
        <row r="9595">
          <cell r="AA9595">
            <v>0</v>
          </cell>
        </row>
        <row r="9596">
          <cell r="AA9596">
            <v>0</v>
          </cell>
        </row>
        <row r="9597">
          <cell r="AA9597">
            <v>0</v>
          </cell>
        </row>
        <row r="9598">
          <cell r="AA9598">
            <v>0</v>
          </cell>
        </row>
        <row r="9599">
          <cell r="AA9599">
            <v>0</v>
          </cell>
        </row>
        <row r="9600">
          <cell r="AA9600">
            <v>0</v>
          </cell>
        </row>
        <row r="9601">
          <cell r="AA9601">
            <v>0</v>
          </cell>
        </row>
        <row r="9602">
          <cell r="AA9602">
            <v>0</v>
          </cell>
        </row>
        <row r="9603">
          <cell r="AA9603">
            <v>0</v>
          </cell>
        </row>
        <row r="9604">
          <cell r="AA9604">
            <v>0</v>
          </cell>
        </row>
        <row r="9605">
          <cell r="AA9605">
            <v>0</v>
          </cell>
        </row>
        <row r="9606">
          <cell r="AA9606">
            <v>0</v>
          </cell>
        </row>
        <row r="9607">
          <cell r="AA9607">
            <v>0</v>
          </cell>
        </row>
        <row r="9608">
          <cell r="AA9608">
            <v>0</v>
          </cell>
        </row>
        <row r="9609">
          <cell r="AA9609">
            <v>0</v>
          </cell>
        </row>
        <row r="9610">
          <cell r="AA9610">
            <v>0</v>
          </cell>
        </row>
        <row r="9611">
          <cell r="AA9611">
            <v>0</v>
          </cell>
        </row>
        <row r="9612">
          <cell r="AA9612">
            <v>0</v>
          </cell>
        </row>
        <row r="9613">
          <cell r="AA9613">
            <v>0</v>
          </cell>
        </row>
        <row r="9614">
          <cell r="AA9614">
            <v>0</v>
          </cell>
        </row>
        <row r="9615">
          <cell r="AA9615">
            <v>0</v>
          </cell>
        </row>
        <row r="9616">
          <cell r="AA9616">
            <v>0</v>
          </cell>
        </row>
        <row r="9617">
          <cell r="AA9617">
            <v>0</v>
          </cell>
        </row>
        <row r="9618">
          <cell r="AA9618">
            <v>0</v>
          </cell>
        </row>
        <row r="9619">
          <cell r="AA9619">
            <v>0</v>
          </cell>
        </row>
        <row r="9620">
          <cell r="AA9620">
            <v>0</v>
          </cell>
        </row>
        <row r="9621">
          <cell r="AA9621">
            <v>0</v>
          </cell>
        </row>
        <row r="9622">
          <cell r="AA9622">
            <v>0</v>
          </cell>
        </row>
        <row r="9623">
          <cell r="AA9623">
            <v>0</v>
          </cell>
        </row>
        <row r="9624">
          <cell r="AA9624">
            <v>0</v>
          </cell>
        </row>
        <row r="9625">
          <cell r="AA9625">
            <v>0</v>
          </cell>
        </row>
        <row r="9626">
          <cell r="AA9626">
            <v>0</v>
          </cell>
        </row>
        <row r="9627">
          <cell r="AA9627">
            <v>0</v>
          </cell>
        </row>
        <row r="9628">
          <cell r="AA9628">
            <v>0</v>
          </cell>
        </row>
        <row r="9629">
          <cell r="AA9629">
            <v>0</v>
          </cell>
        </row>
        <row r="9630">
          <cell r="AA9630">
            <v>0</v>
          </cell>
        </row>
        <row r="9631">
          <cell r="AA9631">
            <v>0</v>
          </cell>
        </row>
        <row r="9632">
          <cell r="AA9632">
            <v>0</v>
          </cell>
        </row>
        <row r="9633">
          <cell r="AA9633">
            <v>0</v>
          </cell>
        </row>
        <row r="9634">
          <cell r="AA9634">
            <v>0</v>
          </cell>
        </row>
        <row r="9635">
          <cell r="AA9635">
            <v>0</v>
          </cell>
        </row>
        <row r="9636">
          <cell r="AA9636">
            <v>0</v>
          </cell>
        </row>
        <row r="9637">
          <cell r="AA9637">
            <v>0</v>
          </cell>
        </row>
        <row r="9638">
          <cell r="AA9638">
            <v>0</v>
          </cell>
        </row>
        <row r="9639">
          <cell r="AA9639">
            <v>0</v>
          </cell>
        </row>
        <row r="9640">
          <cell r="AA9640">
            <v>0</v>
          </cell>
        </row>
        <row r="9641">
          <cell r="AA9641">
            <v>0</v>
          </cell>
        </row>
        <row r="9642">
          <cell r="AA9642">
            <v>0</v>
          </cell>
        </row>
        <row r="9643">
          <cell r="AA9643">
            <v>0</v>
          </cell>
        </row>
        <row r="9644">
          <cell r="AA9644">
            <v>0</v>
          </cell>
        </row>
        <row r="9645">
          <cell r="AA9645">
            <v>0</v>
          </cell>
        </row>
        <row r="9646">
          <cell r="AA9646">
            <v>0</v>
          </cell>
        </row>
        <row r="9647">
          <cell r="AA9647">
            <v>0</v>
          </cell>
        </row>
        <row r="9648">
          <cell r="AA9648">
            <v>0</v>
          </cell>
        </row>
        <row r="9649">
          <cell r="AA9649">
            <v>0</v>
          </cell>
        </row>
        <row r="9650">
          <cell r="AA9650">
            <v>0</v>
          </cell>
        </row>
        <row r="9651">
          <cell r="AA9651">
            <v>0</v>
          </cell>
        </row>
        <row r="9652">
          <cell r="AA9652">
            <v>0</v>
          </cell>
        </row>
        <row r="9653">
          <cell r="AA9653">
            <v>0</v>
          </cell>
        </row>
        <row r="9654">
          <cell r="AA9654">
            <v>0</v>
          </cell>
        </row>
        <row r="9655">
          <cell r="AA9655">
            <v>0</v>
          </cell>
        </row>
        <row r="9656">
          <cell r="AA9656">
            <v>0</v>
          </cell>
        </row>
        <row r="9657">
          <cell r="AA9657">
            <v>0</v>
          </cell>
        </row>
        <row r="9658">
          <cell r="AA9658">
            <v>0</v>
          </cell>
        </row>
        <row r="9659">
          <cell r="AA9659">
            <v>0</v>
          </cell>
        </row>
        <row r="9660">
          <cell r="AA9660">
            <v>0</v>
          </cell>
        </row>
        <row r="9661">
          <cell r="AA9661">
            <v>0</v>
          </cell>
        </row>
        <row r="9662">
          <cell r="AA9662">
            <v>0</v>
          </cell>
        </row>
        <row r="9663">
          <cell r="AA9663">
            <v>0</v>
          </cell>
        </row>
        <row r="9664">
          <cell r="AA9664">
            <v>0</v>
          </cell>
        </row>
        <row r="9665">
          <cell r="AA9665">
            <v>0</v>
          </cell>
        </row>
        <row r="9666">
          <cell r="AA9666">
            <v>0</v>
          </cell>
        </row>
        <row r="9667">
          <cell r="AA9667">
            <v>0</v>
          </cell>
        </row>
        <row r="9668">
          <cell r="AA9668">
            <v>0</v>
          </cell>
        </row>
        <row r="9669">
          <cell r="AA9669">
            <v>0</v>
          </cell>
        </row>
        <row r="9670">
          <cell r="AA9670">
            <v>0</v>
          </cell>
        </row>
        <row r="9671">
          <cell r="AA9671">
            <v>0</v>
          </cell>
        </row>
        <row r="9672">
          <cell r="AA9672">
            <v>0</v>
          </cell>
        </row>
        <row r="9673">
          <cell r="AA9673">
            <v>0</v>
          </cell>
        </row>
        <row r="9674">
          <cell r="AA9674">
            <v>0</v>
          </cell>
        </row>
        <row r="9675">
          <cell r="AA9675">
            <v>0</v>
          </cell>
        </row>
        <row r="9676">
          <cell r="AA9676">
            <v>0</v>
          </cell>
        </row>
        <row r="9677">
          <cell r="AA9677">
            <v>0</v>
          </cell>
        </row>
        <row r="9678">
          <cell r="AA9678">
            <v>0</v>
          </cell>
        </row>
        <row r="9679">
          <cell r="AA9679">
            <v>0</v>
          </cell>
        </row>
        <row r="9680">
          <cell r="AA9680">
            <v>0</v>
          </cell>
        </row>
        <row r="9681">
          <cell r="AA9681">
            <v>0</v>
          </cell>
        </row>
        <row r="9682">
          <cell r="AA9682">
            <v>0</v>
          </cell>
        </row>
        <row r="9683">
          <cell r="AA9683">
            <v>0</v>
          </cell>
        </row>
        <row r="9684">
          <cell r="AA9684">
            <v>0</v>
          </cell>
        </row>
        <row r="9685">
          <cell r="AA9685">
            <v>0</v>
          </cell>
        </row>
        <row r="9686">
          <cell r="AA9686">
            <v>0</v>
          </cell>
        </row>
        <row r="9687">
          <cell r="AA9687">
            <v>0</v>
          </cell>
        </row>
        <row r="9688">
          <cell r="AA9688">
            <v>0</v>
          </cell>
        </row>
        <row r="9689">
          <cell r="AA9689">
            <v>0</v>
          </cell>
        </row>
        <row r="9690">
          <cell r="AA9690">
            <v>0</v>
          </cell>
        </row>
        <row r="9691">
          <cell r="AA9691">
            <v>0</v>
          </cell>
        </row>
        <row r="9692">
          <cell r="AA9692">
            <v>0</v>
          </cell>
        </row>
        <row r="9693">
          <cell r="AA9693">
            <v>0</v>
          </cell>
        </row>
        <row r="9694">
          <cell r="AA9694">
            <v>0</v>
          </cell>
        </row>
        <row r="9695">
          <cell r="AA9695">
            <v>0</v>
          </cell>
        </row>
        <row r="9696">
          <cell r="AA9696">
            <v>0</v>
          </cell>
        </row>
        <row r="9697">
          <cell r="AA9697">
            <v>0</v>
          </cell>
        </row>
        <row r="9698">
          <cell r="AA9698">
            <v>0</v>
          </cell>
        </row>
        <row r="9699">
          <cell r="AA9699">
            <v>0</v>
          </cell>
        </row>
        <row r="9700">
          <cell r="AA9700">
            <v>0</v>
          </cell>
        </row>
        <row r="9701">
          <cell r="AA9701">
            <v>0</v>
          </cell>
        </row>
        <row r="9702">
          <cell r="AA9702">
            <v>0</v>
          </cell>
        </row>
        <row r="9703">
          <cell r="AA9703">
            <v>0</v>
          </cell>
        </row>
        <row r="9704">
          <cell r="AA9704">
            <v>0</v>
          </cell>
        </row>
        <row r="9705">
          <cell r="AA9705">
            <v>0</v>
          </cell>
        </row>
        <row r="9706">
          <cell r="AA9706">
            <v>0</v>
          </cell>
        </row>
        <row r="9707">
          <cell r="AA9707">
            <v>0</v>
          </cell>
        </row>
        <row r="9708">
          <cell r="AA9708">
            <v>0</v>
          </cell>
        </row>
        <row r="9709">
          <cell r="AA9709">
            <v>0</v>
          </cell>
        </row>
        <row r="9710">
          <cell r="AA9710">
            <v>0</v>
          </cell>
        </row>
        <row r="9711">
          <cell r="AA9711">
            <v>0</v>
          </cell>
        </row>
        <row r="9712">
          <cell r="AA9712">
            <v>0</v>
          </cell>
        </row>
        <row r="9713">
          <cell r="AA9713">
            <v>0</v>
          </cell>
        </row>
        <row r="9714">
          <cell r="AA9714">
            <v>0</v>
          </cell>
        </row>
        <row r="9715">
          <cell r="AA9715">
            <v>0</v>
          </cell>
        </row>
        <row r="9716">
          <cell r="AA9716">
            <v>0</v>
          </cell>
        </row>
        <row r="9717">
          <cell r="AA9717">
            <v>0</v>
          </cell>
        </row>
        <row r="9718">
          <cell r="AA9718">
            <v>0</v>
          </cell>
        </row>
        <row r="9719">
          <cell r="AA9719">
            <v>0</v>
          </cell>
        </row>
        <row r="9720">
          <cell r="AA9720">
            <v>0</v>
          </cell>
        </row>
        <row r="9721">
          <cell r="AA9721">
            <v>0</v>
          </cell>
        </row>
        <row r="9722">
          <cell r="AA9722">
            <v>0</v>
          </cell>
        </row>
        <row r="9723">
          <cell r="AA9723">
            <v>0</v>
          </cell>
        </row>
        <row r="9724">
          <cell r="AA9724">
            <v>0</v>
          </cell>
        </row>
        <row r="9725">
          <cell r="AA9725">
            <v>0</v>
          </cell>
        </row>
        <row r="9726">
          <cell r="AA9726">
            <v>0</v>
          </cell>
        </row>
        <row r="9727">
          <cell r="AA9727">
            <v>0</v>
          </cell>
        </row>
        <row r="9728">
          <cell r="AA9728">
            <v>0</v>
          </cell>
        </row>
        <row r="9729">
          <cell r="AA9729">
            <v>0</v>
          </cell>
        </row>
        <row r="9730">
          <cell r="AA9730">
            <v>0</v>
          </cell>
        </row>
        <row r="9731">
          <cell r="AA9731">
            <v>0</v>
          </cell>
        </row>
        <row r="9732">
          <cell r="AA9732">
            <v>0</v>
          </cell>
        </row>
        <row r="9733">
          <cell r="AA9733">
            <v>0</v>
          </cell>
        </row>
        <row r="9734">
          <cell r="AA9734">
            <v>0</v>
          </cell>
        </row>
        <row r="9735">
          <cell r="AA9735">
            <v>0</v>
          </cell>
        </row>
        <row r="9736">
          <cell r="AA9736">
            <v>0</v>
          </cell>
        </row>
        <row r="9737">
          <cell r="AA9737">
            <v>0</v>
          </cell>
        </row>
        <row r="9738">
          <cell r="AA9738">
            <v>0</v>
          </cell>
        </row>
        <row r="9739">
          <cell r="AA9739">
            <v>0</v>
          </cell>
        </row>
        <row r="9740">
          <cell r="AA9740">
            <v>0</v>
          </cell>
        </row>
        <row r="9741">
          <cell r="AA9741">
            <v>0</v>
          </cell>
        </row>
        <row r="9742">
          <cell r="AA9742">
            <v>0</v>
          </cell>
        </row>
        <row r="9743">
          <cell r="AA9743">
            <v>0</v>
          </cell>
        </row>
        <row r="9744">
          <cell r="AA9744">
            <v>0</v>
          </cell>
        </row>
        <row r="9745">
          <cell r="AA9745">
            <v>0</v>
          </cell>
        </row>
        <row r="9746">
          <cell r="AA9746">
            <v>0</v>
          </cell>
        </row>
        <row r="9747">
          <cell r="AA9747">
            <v>0</v>
          </cell>
        </row>
        <row r="9748">
          <cell r="AA9748">
            <v>0</v>
          </cell>
        </row>
        <row r="9749">
          <cell r="AA9749">
            <v>0</v>
          </cell>
        </row>
        <row r="9750">
          <cell r="AA9750">
            <v>0</v>
          </cell>
        </row>
        <row r="9751">
          <cell r="AA9751">
            <v>0</v>
          </cell>
        </row>
        <row r="9752">
          <cell r="AA9752">
            <v>0</v>
          </cell>
        </row>
        <row r="9753">
          <cell r="AA9753">
            <v>0</v>
          </cell>
        </row>
        <row r="9754">
          <cell r="AA9754">
            <v>0</v>
          </cell>
        </row>
        <row r="9755">
          <cell r="AA9755">
            <v>0</v>
          </cell>
        </row>
        <row r="9756">
          <cell r="AA9756">
            <v>0</v>
          </cell>
        </row>
        <row r="9757">
          <cell r="AA9757">
            <v>0</v>
          </cell>
        </row>
        <row r="9758">
          <cell r="AA9758">
            <v>0</v>
          </cell>
        </row>
        <row r="9759">
          <cell r="AA9759">
            <v>0</v>
          </cell>
        </row>
        <row r="9760">
          <cell r="AA9760">
            <v>0</v>
          </cell>
        </row>
        <row r="9761">
          <cell r="AA9761">
            <v>0</v>
          </cell>
        </row>
        <row r="9762">
          <cell r="AA9762">
            <v>0</v>
          </cell>
        </row>
        <row r="9763">
          <cell r="AA9763">
            <v>0</v>
          </cell>
        </row>
        <row r="9764">
          <cell r="AA9764">
            <v>0</v>
          </cell>
        </row>
        <row r="9765">
          <cell r="AA9765">
            <v>0</v>
          </cell>
        </row>
        <row r="9766">
          <cell r="AA9766">
            <v>0</v>
          </cell>
        </row>
        <row r="9767">
          <cell r="AA9767">
            <v>0</v>
          </cell>
        </row>
        <row r="9768">
          <cell r="AA9768">
            <v>0</v>
          </cell>
        </row>
        <row r="9769">
          <cell r="AA9769">
            <v>0</v>
          </cell>
        </row>
        <row r="9770">
          <cell r="AA9770">
            <v>0</v>
          </cell>
        </row>
        <row r="9771">
          <cell r="AA9771">
            <v>0</v>
          </cell>
        </row>
        <row r="9772">
          <cell r="AA9772">
            <v>0</v>
          </cell>
        </row>
        <row r="9773">
          <cell r="AA9773">
            <v>0</v>
          </cell>
        </row>
        <row r="9774">
          <cell r="AA9774">
            <v>0</v>
          </cell>
        </row>
        <row r="9775">
          <cell r="AA9775">
            <v>0</v>
          </cell>
        </row>
        <row r="9776">
          <cell r="AA9776">
            <v>0</v>
          </cell>
        </row>
        <row r="9777">
          <cell r="AA9777">
            <v>0</v>
          </cell>
        </row>
        <row r="9778">
          <cell r="AA9778">
            <v>0</v>
          </cell>
        </row>
        <row r="9779">
          <cell r="AA9779">
            <v>0</v>
          </cell>
        </row>
        <row r="9780">
          <cell r="AA9780">
            <v>0</v>
          </cell>
        </row>
        <row r="9781">
          <cell r="AA9781">
            <v>0</v>
          </cell>
        </row>
        <row r="9782">
          <cell r="AA9782">
            <v>0</v>
          </cell>
        </row>
        <row r="9783">
          <cell r="AA9783">
            <v>0</v>
          </cell>
        </row>
        <row r="9784">
          <cell r="AA9784">
            <v>0</v>
          </cell>
        </row>
        <row r="9785">
          <cell r="AA9785">
            <v>0</v>
          </cell>
        </row>
        <row r="9786">
          <cell r="AA9786">
            <v>0</v>
          </cell>
        </row>
        <row r="9787">
          <cell r="AA9787">
            <v>0</v>
          </cell>
        </row>
        <row r="9788">
          <cell r="AA9788">
            <v>0</v>
          </cell>
        </row>
        <row r="9789">
          <cell r="AA9789">
            <v>0</v>
          </cell>
        </row>
        <row r="9790">
          <cell r="AA9790">
            <v>0</v>
          </cell>
        </row>
        <row r="9791">
          <cell r="AA9791">
            <v>0</v>
          </cell>
        </row>
        <row r="9792">
          <cell r="AA9792">
            <v>0</v>
          </cell>
        </row>
        <row r="9793">
          <cell r="AA9793">
            <v>0</v>
          </cell>
        </row>
        <row r="9794">
          <cell r="AA9794">
            <v>0</v>
          </cell>
        </row>
        <row r="9795">
          <cell r="AA9795">
            <v>0</v>
          </cell>
        </row>
        <row r="9796">
          <cell r="AA9796">
            <v>0</v>
          </cell>
        </row>
        <row r="9797">
          <cell r="AA9797">
            <v>0</v>
          </cell>
        </row>
        <row r="9798">
          <cell r="AA9798">
            <v>0</v>
          </cell>
        </row>
        <row r="9799">
          <cell r="AA9799">
            <v>0</v>
          </cell>
        </row>
        <row r="9800">
          <cell r="AA9800">
            <v>0</v>
          </cell>
        </row>
        <row r="9801">
          <cell r="AA9801">
            <v>0</v>
          </cell>
        </row>
        <row r="9802">
          <cell r="AA9802">
            <v>0</v>
          </cell>
        </row>
        <row r="9803">
          <cell r="AA9803">
            <v>0</v>
          </cell>
        </row>
        <row r="9804">
          <cell r="AA9804">
            <v>0</v>
          </cell>
        </row>
        <row r="9805">
          <cell r="AA9805">
            <v>0</v>
          </cell>
        </row>
        <row r="9806">
          <cell r="AA9806">
            <v>0</v>
          </cell>
        </row>
        <row r="9807">
          <cell r="AA9807">
            <v>0</v>
          </cell>
        </row>
        <row r="9808">
          <cell r="AA9808">
            <v>0</v>
          </cell>
        </row>
        <row r="9809">
          <cell r="AA9809">
            <v>0</v>
          </cell>
        </row>
        <row r="9810">
          <cell r="AA9810">
            <v>0</v>
          </cell>
        </row>
        <row r="9811">
          <cell r="AA9811">
            <v>0</v>
          </cell>
        </row>
        <row r="9812">
          <cell r="AA9812">
            <v>0</v>
          </cell>
        </row>
        <row r="9813">
          <cell r="AA9813">
            <v>0</v>
          </cell>
        </row>
        <row r="9814">
          <cell r="AA9814">
            <v>0</v>
          </cell>
        </row>
        <row r="9815">
          <cell r="AA9815">
            <v>0</v>
          </cell>
        </row>
        <row r="9816">
          <cell r="AA9816">
            <v>0</v>
          </cell>
        </row>
        <row r="9817">
          <cell r="AA9817">
            <v>0</v>
          </cell>
        </row>
        <row r="9818">
          <cell r="AA9818">
            <v>0</v>
          </cell>
        </row>
        <row r="9819">
          <cell r="AA9819">
            <v>0</v>
          </cell>
        </row>
        <row r="9820">
          <cell r="AA9820">
            <v>0</v>
          </cell>
        </row>
        <row r="9821">
          <cell r="AA9821">
            <v>0</v>
          </cell>
        </row>
        <row r="9822">
          <cell r="AA9822">
            <v>0</v>
          </cell>
        </row>
        <row r="9823">
          <cell r="AA9823">
            <v>0</v>
          </cell>
        </row>
        <row r="9824">
          <cell r="AA9824">
            <v>0</v>
          </cell>
        </row>
        <row r="9825">
          <cell r="AA9825">
            <v>0</v>
          </cell>
        </row>
        <row r="9826">
          <cell r="AA9826">
            <v>0</v>
          </cell>
        </row>
        <row r="9827">
          <cell r="AA9827">
            <v>0</v>
          </cell>
        </row>
        <row r="9828">
          <cell r="AA9828">
            <v>0</v>
          </cell>
        </row>
        <row r="9829">
          <cell r="AA9829">
            <v>0</v>
          </cell>
        </row>
        <row r="9830">
          <cell r="AA9830">
            <v>0</v>
          </cell>
        </row>
        <row r="9831">
          <cell r="AA9831">
            <v>0</v>
          </cell>
        </row>
        <row r="9832">
          <cell r="AA9832">
            <v>0</v>
          </cell>
        </row>
        <row r="9833">
          <cell r="AA9833">
            <v>0</v>
          </cell>
        </row>
        <row r="9834">
          <cell r="AA9834">
            <v>0</v>
          </cell>
        </row>
        <row r="9835">
          <cell r="AA9835">
            <v>0</v>
          </cell>
        </row>
        <row r="9836">
          <cell r="AA9836">
            <v>0</v>
          </cell>
        </row>
        <row r="9837">
          <cell r="AA9837">
            <v>0</v>
          </cell>
        </row>
        <row r="9838">
          <cell r="AA9838">
            <v>0</v>
          </cell>
        </row>
        <row r="9839">
          <cell r="AA9839">
            <v>0</v>
          </cell>
        </row>
        <row r="9840">
          <cell r="AA9840">
            <v>0</v>
          </cell>
        </row>
        <row r="9841">
          <cell r="AA9841">
            <v>0</v>
          </cell>
        </row>
        <row r="9842">
          <cell r="AA9842">
            <v>0</v>
          </cell>
        </row>
        <row r="9843">
          <cell r="AA9843">
            <v>0</v>
          </cell>
        </row>
        <row r="9844">
          <cell r="AA9844">
            <v>0</v>
          </cell>
        </row>
        <row r="9845">
          <cell r="AA9845">
            <v>0</v>
          </cell>
        </row>
        <row r="9846">
          <cell r="AA9846">
            <v>0</v>
          </cell>
        </row>
        <row r="9847">
          <cell r="AA9847">
            <v>0</v>
          </cell>
        </row>
        <row r="9848">
          <cell r="AA9848">
            <v>0</v>
          </cell>
        </row>
        <row r="9849">
          <cell r="AA9849">
            <v>0</v>
          </cell>
        </row>
        <row r="9850">
          <cell r="AA9850">
            <v>0</v>
          </cell>
        </row>
        <row r="9851">
          <cell r="AA9851">
            <v>0</v>
          </cell>
        </row>
        <row r="9852">
          <cell r="AA9852">
            <v>0</v>
          </cell>
        </row>
        <row r="9853">
          <cell r="AA9853">
            <v>0</v>
          </cell>
        </row>
        <row r="9854">
          <cell r="AA9854">
            <v>0</v>
          </cell>
        </row>
        <row r="9855">
          <cell r="AA9855">
            <v>0</v>
          </cell>
        </row>
        <row r="9856">
          <cell r="AA9856">
            <v>0</v>
          </cell>
        </row>
        <row r="9857">
          <cell r="AA9857">
            <v>0</v>
          </cell>
        </row>
        <row r="9858">
          <cell r="AA9858">
            <v>0</v>
          </cell>
        </row>
        <row r="9859">
          <cell r="AA9859">
            <v>0</v>
          </cell>
        </row>
        <row r="9860">
          <cell r="AA9860">
            <v>0</v>
          </cell>
        </row>
        <row r="9861">
          <cell r="AA9861">
            <v>0</v>
          </cell>
        </row>
        <row r="9862">
          <cell r="AA9862">
            <v>0</v>
          </cell>
        </row>
        <row r="9863">
          <cell r="AA9863">
            <v>0</v>
          </cell>
        </row>
        <row r="9864">
          <cell r="AA9864">
            <v>0</v>
          </cell>
        </row>
        <row r="9865">
          <cell r="AA9865">
            <v>0</v>
          </cell>
        </row>
        <row r="9866">
          <cell r="AA9866">
            <v>0</v>
          </cell>
        </row>
        <row r="9867">
          <cell r="AA9867">
            <v>0</v>
          </cell>
        </row>
        <row r="9868">
          <cell r="AA9868">
            <v>0</v>
          </cell>
        </row>
        <row r="9869">
          <cell r="AA9869">
            <v>0</v>
          </cell>
        </row>
        <row r="9870">
          <cell r="AA9870">
            <v>0</v>
          </cell>
        </row>
        <row r="9871">
          <cell r="AA9871">
            <v>0</v>
          </cell>
        </row>
        <row r="9872">
          <cell r="AA9872">
            <v>0</v>
          </cell>
        </row>
        <row r="9873">
          <cell r="AA9873">
            <v>0</v>
          </cell>
        </row>
        <row r="9874">
          <cell r="AA9874">
            <v>0</v>
          </cell>
        </row>
        <row r="9875">
          <cell r="AA9875">
            <v>0</v>
          </cell>
        </row>
        <row r="9876">
          <cell r="AA9876">
            <v>0</v>
          </cell>
        </row>
        <row r="9877">
          <cell r="AA9877">
            <v>0</v>
          </cell>
        </row>
        <row r="9878">
          <cell r="AA9878">
            <v>0</v>
          </cell>
        </row>
        <row r="9879">
          <cell r="AA9879">
            <v>0</v>
          </cell>
        </row>
        <row r="9880">
          <cell r="AA9880">
            <v>0</v>
          </cell>
        </row>
        <row r="9881">
          <cell r="AA9881">
            <v>0</v>
          </cell>
        </row>
        <row r="9882">
          <cell r="AA9882">
            <v>0</v>
          </cell>
        </row>
        <row r="9883">
          <cell r="AA9883">
            <v>0</v>
          </cell>
        </row>
        <row r="9884">
          <cell r="AA9884">
            <v>0</v>
          </cell>
        </row>
        <row r="9885">
          <cell r="AA9885">
            <v>0</v>
          </cell>
        </row>
        <row r="9886">
          <cell r="AA9886">
            <v>0</v>
          </cell>
        </row>
        <row r="9887">
          <cell r="AA9887">
            <v>0</v>
          </cell>
        </row>
        <row r="9888">
          <cell r="AA9888">
            <v>0</v>
          </cell>
        </row>
        <row r="9889">
          <cell r="AA9889">
            <v>0</v>
          </cell>
        </row>
        <row r="9890">
          <cell r="AA9890">
            <v>0</v>
          </cell>
        </row>
        <row r="9891">
          <cell r="AA9891">
            <v>0</v>
          </cell>
        </row>
        <row r="9892">
          <cell r="AA9892">
            <v>0</v>
          </cell>
        </row>
        <row r="9893">
          <cell r="AA9893">
            <v>0</v>
          </cell>
        </row>
        <row r="9894">
          <cell r="AA9894">
            <v>0</v>
          </cell>
        </row>
        <row r="9895">
          <cell r="AA9895">
            <v>0</v>
          </cell>
        </row>
        <row r="9896">
          <cell r="AA9896">
            <v>0</v>
          </cell>
        </row>
        <row r="9897">
          <cell r="AA9897">
            <v>0</v>
          </cell>
        </row>
        <row r="9898">
          <cell r="AA9898">
            <v>0</v>
          </cell>
        </row>
        <row r="9899">
          <cell r="AA9899">
            <v>0</v>
          </cell>
        </row>
        <row r="9900">
          <cell r="AA9900">
            <v>0</v>
          </cell>
        </row>
        <row r="9901">
          <cell r="AA9901">
            <v>0</v>
          </cell>
        </row>
        <row r="9902">
          <cell r="AA9902">
            <v>0</v>
          </cell>
        </row>
        <row r="9903">
          <cell r="AA9903">
            <v>0</v>
          </cell>
        </row>
        <row r="9904">
          <cell r="AA9904">
            <v>0</v>
          </cell>
        </row>
        <row r="9905">
          <cell r="AA9905">
            <v>0</v>
          </cell>
        </row>
        <row r="9906">
          <cell r="AA9906">
            <v>0</v>
          </cell>
        </row>
        <row r="9907">
          <cell r="AA9907">
            <v>0</v>
          </cell>
        </row>
        <row r="9908">
          <cell r="AA9908">
            <v>0</v>
          </cell>
        </row>
        <row r="9909">
          <cell r="AA9909">
            <v>0</v>
          </cell>
        </row>
        <row r="9910">
          <cell r="AA9910">
            <v>0</v>
          </cell>
        </row>
        <row r="9911">
          <cell r="AA9911">
            <v>0</v>
          </cell>
        </row>
        <row r="9912">
          <cell r="AA9912">
            <v>0</v>
          </cell>
        </row>
        <row r="9913">
          <cell r="AA9913">
            <v>0</v>
          </cell>
        </row>
        <row r="9914">
          <cell r="AA9914">
            <v>0</v>
          </cell>
        </row>
        <row r="9915">
          <cell r="AA9915">
            <v>0</v>
          </cell>
        </row>
        <row r="9916">
          <cell r="AA9916">
            <v>0</v>
          </cell>
        </row>
        <row r="9917">
          <cell r="AA9917">
            <v>0</v>
          </cell>
        </row>
        <row r="9918">
          <cell r="AA9918">
            <v>0</v>
          </cell>
        </row>
        <row r="9919">
          <cell r="AA9919">
            <v>0</v>
          </cell>
        </row>
        <row r="9920">
          <cell r="AA9920">
            <v>0</v>
          </cell>
        </row>
        <row r="9921">
          <cell r="AA9921">
            <v>0</v>
          </cell>
        </row>
        <row r="9922">
          <cell r="AA9922">
            <v>0</v>
          </cell>
        </row>
        <row r="9923">
          <cell r="AA9923">
            <v>0</v>
          </cell>
        </row>
        <row r="9924">
          <cell r="AA9924">
            <v>0</v>
          </cell>
        </row>
        <row r="9925">
          <cell r="AA9925">
            <v>0</v>
          </cell>
        </row>
        <row r="9926">
          <cell r="AA9926">
            <v>0</v>
          </cell>
        </row>
        <row r="9927">
          <cell r="AA9927">
            <v>0</v>
          </cell>
        </row>
        <row r="9928">
          <cell r="AA9928">
            <v>0</v>
          </cell>
        </row>
        <row r="9929">
          <cell r="AA9929">
            <v>0</v>
          </cell>
        </row>
        <row r="9930">
          <cell r="AA9930">
            <v>0</v>
          </cell>
        </row>
        <row r="9931">
          <cell r="AA9931">
            <v>0</v>
          </cell>
        </row>
        <row r="9932">
          <cell r="AA9932">
            <v>0</v>
          </cell>
        </row>
        <row r="9933">
          <cell r="AA9933">
            <v>0</v>
          </cell>
        </row>
        <row r="9934">
          <cell r="AA9934">
            <v>0</v>
          </cell>
        </row>
        <row r="9935">
          <cell r="AA9935">
            <v>0</v>
          </cell>
        </row>
        <row r="9936">
          <cell r="AA9936">
            <v>0</v>
          </cell>
        </row>
        <row r="9937">
          <cell r="AA9937">
            <v>0</v>
          </cell>
        </row>
        <row r="9938">
          <cell r="AA9938">
            <v>0</v>
          </cell>
        </row>
        <row r="9939">
          <cell r="AA9939">
            <v>0</v>
          </cell>
        </row>
        <row r="9940">
          <cell r="AA9940">
            <v>0</v>
          </cell>
        </row>
        <row r="9941">
          <cell r="AA9941">
            <v>0</v>
          </cell>
        </row>
        <row r="9942">
          <cell r="AA9942">
            <v>0</v>
          </cell>
        </row>
        <row r="9943">
          <cell r="AA9943">
            <v>0</v>
          </cell>
        </row>
        <row r="9944">
          <cell r="AA9944">
            <v>0</v>
          </cell>
        </row>
        <row r="9945">
          <cell r="AA9945">
            <v>0</v>
          </cell>
        </row>
        <row r="9946">
          <cell r="AA9946">
            <v>0</v>
          </cell>
        </row>
        <row r="9947">
          <cell r="AA9947">
            <v>0</v>
          </cell>
        </row>
        <row r="9948">
          <cell r="AA9948">
            <v>0</v>
          </cell>
        </row>
        <row r="9949">
          <cell r="AA9949">
            <v>0</v>
          </cell>
        </row>
        <row r="9950">
          <cell r="AA9950">
            <v>0</v>
          </cell>
        </row>
        <row r="9951">
          <cell r="AA9951">
            <v>0</v>
          </cell>
        </row>
        <row r="9952">
          <cell r="AA9952">
            <v>0</v>
          </cell>
        </row>
        <row r="9953">
          <cell r="AA9953">
            <v>0</v>
          </cell>
        </row>
        <row r="9954">
          <cell r="AA9954">
            <v>0</v>
          </cell>
        </row>
        <row r="9955">
          <cell r="AA9955">
            <v>0</v>
          </cell>
        </row>
        <row r="9956">
          <cell r="AA9956">
            <v>0</v>
          </cell>
        </row>
        <row r="9957">
          <cell r="AA9957">
            <v>0</v>
          </cell>
        </row>
        <row r="9958">
          <cell r="AA9958">
            <v>0</v>
          </cell>
        </row>
        <row r="9959">
          <cell r="AA9959">
            <v>0</v>
          </cell>
        </row>
        <row r="9960">
          <cell r="AA9960">
            <v>0</v>
          </cell>
        </row>
        <row r="9961">
          <cell r="AA9961">
            <v>0</v>
          </cell>
        </row>
        <row r="9962">
          <cell r="AA9962">
            <v>0</v>
          </cell>
        </row>
        <row r="9963">
          <cell r="AA9963">
            <v>0</v>
          </cell>
        </row>
        <row r="9964">
          <cell r="AA9964">
            <v>0</v>
          </cell>
        </row>
        <row r="9965">
          <cell r="AA9965">
            <v>0</v>
          </cell>
        </row>
        <row r="9966">
          <cell r="AA9966">
            <v>0</v>
          </cell>
        </row>
        <row r="9967">
          <cell r="AA9967">
            <v>0</v>
          </cell>
        </row>
        <row r="9968">
          <cell r="AA9968">
            <v>0</v>
          </cell>
        </row>
        <row r="9969">
          <cell r="AA9969">
            <v>0</v>
          </cell>
        </row>
        <row r="9970">
          <cell r="AA9970">
            <v>0</v>
          </cell>
        </row>
        <row r="9971">
          <cell r="AA9971">
            <v>0</v>
          </cell>
        </row>
        <row r="9972">
          <cell r="AA9972">
            <v>0</v>
          </cell>
        </row>
        <row r="9973">
          <cell r="AA9973">
            <v>0</v>
          </cell>
        </row>
        <row r="9974">
          <cell r="AA9974">
            <v>0</v>
          </cell>
        </row>
        <row r="9975">
          <cell r="AA9975">
            <v>0</v>
          </cell>
        </row>
        <row r="9976">
          <cell r="AA9976">
            <v>0</v>
          </cell>
        </row>
        <row r="9977">
          <cell r="AA9977">
            <v>0</v>
          </cell>
        </row>
        <row r="9978">
          <cell r="AA9978">
            <v>0</v>
          </cell>
        </row>
        <row r="9979">
          <cell r="AA9979">
            <v>0</v>
          </cell>
        </row>
        <row r="9980">
          <cell r="AA9980">
            <v>0</v>
          </cell>
        </row>
        <row r="9981">
          <cell r="AA9981">
            <v>0</v>
          </cell>
        </row>
        <row r="9982">
          <cell r="AA9982">
            <v>0</v>
          </cell>
        </row>
        <row r="9983">
          <cell r="AA9983">
            <v>0</v>
          </cell>
        </row>
        <row r="9984">
          <cell r="AA9984">
            <v>0</v>
          </cell>
        </row>
        <row r="9985">
          <cell r="AA9985">
            <v>0</v>
          </cell>
        </row>
        <row r="9986">
          <cell r="AA9986">
            <v>0</v>
          </cell>
        </row>
        <row r="9987">
          <cell r="AA9987">
            <v>0</v>
          </cell>
        </row>
        <row r="9988">
          <cell r="AA9988">
            <v>0</v>
          </cell>
        </row>
        <row r="9989">
          <cell r="AA9989">
            <v>0</v>
          </cell>
        </row>
        <row r="9990">
          <cell r="AA9990">
            <v>0</v>
          </cell>
        </row>
        <row r="9991">
          <cell r="AA9991">
            <v>0</v>
          </cell>
        </row>
        <row r="9992">
          <cell r="AA9992">
            <v>0</v>
          </cell>
        </row>
        <row r="9993">
          <cell r="AA9993">
            <v>0</v>
          </cell>
        </row>
        <row r="9994">
          <cell r="AA9994">
            <v>0</v>
          </cell>
        </row>
        <row r="9995">
          <cell r="AA9995">
            <v>0</v>
          </cell>
        </row>
        <row r="9996">
          <cell r="AA9996">
            <v>0</v>
          </cell>
        </row>
        <row r="9997">
          <cell r="AA9997">
            <v>0</v>
          </cell>
        </row>
        <row r="9998">
          <cell r="AA9998">
            <v>0</v>
          </cell>
        </row>
        <row r="9999">
          <cell r="AA9999">
            <v>0</v>
          </cell>
        </row>
        <row r="10000">
          <cell r="AA10000">
            <v>0</v>
          </cell>
        </row>
        <row r="10001">
          <cell r="AA10001">
            <v>0</v>
          </cell>
        </row>
        <row r="10002">
          <cell r="AA10002">
            <v>0</v>
          </cell>
        </row>
        <row r="10003">
          <cell r="AA10003">
            <v>0</v>
          </cell>
        </row>
        <row r="10004">
          <cell r="AA10004">
            <v>0</v>
          </cell>
        </row>
        <row r="10005">
          <cell r="AA10005">
            <v>0</v>
          </cell>
        </row>
        <row r="10006">
          <cell r="AA10006">
            <v>0</v>
          </cell>
        </row>
        <row r="10007">
          <cell r="AA10007">
            <v>0</v>
          </cell>
        </row>
        <row r="10008">
          <cell r="AA10008">
            <v>0</v>
          </cell>
        </row>
        <row r="10009">
          <cell r="AA10009">
            <v>0</v>
          </cell>
        </row>
        <row r="10010">
          <cell r="AA10010">
            <v>0</v>
          </cell>
        </row>
        <row r="10011">
          <cell r="AA10011">
            <v>0</v>
          </cell>
        </row>
        <row r="10012">
          <cell r="AA10012">
            <v>0</v>
          </cell>
        </row>
        <row r="10013">
          <cell r="AA10013">
            <v>0</v>
          </cell>
        </row>
        <row r="10014">
          <cell r="AA10014">
            <v>0</v>
          </cell>
        </row>
        <row r="10015">
          <cell r="AA10015">
            <v>0</v>
          </cell>
        </row>
        <row r="10016">
          <cell r="AA10016">
            <v>0</v>
          </cell>
        </row>
        <row r="10017">
          <cell r="AA10017">
            <v>0</v>
          </cell>
        </row>
        <row r="10018">
          <cell r="AA10018">
            <v>0</v>
          </cell>
        </row>
        <row r="10019">
          <cell r="AA10019">
            <v>0</v>
          </cell>
        </row>
        <row r="10020">
          <cell r="AA10020">
            <v>0</v>
          </cell>
        </row>
        <row r="10021">
          <cell r="AA10021">
            <v>0</v>
          </cell>
        </row>
        <row r="10022">
          <cell r="AA10022">
            <v>0</v>
          </cell>
        </row>
        <row r="10023">
          <cell r="AA10023">
            <v>0</v>
          </cell>
        </row>
        <row r="10024">
          <cell r="AA10024">
            <v>0</v>
          </cell>
        </row>
        <row r="10025">
          <cell r="AA10025">
            <v>0</v>
          </cell>
        </row>
        <row r="10026">
          <cell r="AA10026">
            <v>0</v>
          </cell>
        </row>
        <row r="10027">
          <cell r="AA10027">
            <v>0</v>
          </cell>
        </row>
        <row r="10028">
          <cell r="AA10028">
            <v>0</v>
          </cell>
        </row>
        <row r="10029">
          <cell r="AA10029">
            <v>0</v>
          </cell>
        </row>
        <row r="10030">
          <cell r="AA10030">
            <v>0</v>
          </cell>
        </row>
        <row r="10031">
          <cell r="AA10031">
            <v>0</v>
          </cell>
        </row>
        <row r="10032">
          <cell r="AA10032">
            <v>0</v>
          </cell>
        </row>
        <row r="10033">
          <cell r="AA10033">
            <v>0</v>
          </cell>
        </row>
        <row r="10034">
          <cell r="AA10034">
            <v>0</v>
          </cell>
        </row>
        <row r="10035">
          <cell r="AA10035">
            <v>0</v>
          </cell>
        </row>
        <row r="10036">
          <cell r="AA10036">
            <v>0</v>
          </cell>
        </row>
        <row r="10037">
          <cell r="AA10037">
            <v>0</v>
          </cell>
        </row>
        <row r="10038">
          <cell r="AA10038">
            <v>0</v>
          </cell>
        </row>
        <row r="10039">
          <cell r="AA10039">
            <v>0</v>
          </cell>
        </row>
        <row r="10040">
          <cell r="AA10040">
            <v>0</v>
          </cell>
        </row>
        <row r="10041">
          <cell r="AA10041">
            <v>0</v>
          </cell>
        </row>
        <row r="10042">
          <cell r="AA10042">
            <v>0</v>
          </cell>
        </row>
        <row r="10043">
          <cell r="AA10043">
            <v>0</v>
          </cell>
        </row>
        <row r="10044">
          <cell r="AA10044">
            <v>0</v>
          </cell>
        </row>
        <row r="10045">
          <cell r="AA10045">
            <v>0</v>
          </cell>
        </row>
        <row r="10046">
          <cell r="AA10046">
            <v>0</v>
          </cell>
        </row>
        <row r="10047">
          <cell r="AA10047">
            <v>0</v>
          </cell>
        </row>
        <row r="10048">
          <cell r="AA10048">
            <v>0</v>
          </cell>
        </row>
        <row r="10049">
          <cell r="AA10049">
            <v>0</v>
          </cell>
        </row>
        <row r="10050">
          <cell r="AA10050">
            <v>0</v>
          </cell>
        </row>
        <row r="10051">
          <cell r="AA10051">
            <v>0</v>
          </cell>
        </row>
        <row r="10052">
          <cell r="AA10052">
            <v>0</v>
          </cell>
        </row>
        <row r="10053">
          <cell r="AA10053">
            <v>0</v>
          </cell>
        </row>
        <row r="10054">
          <cell r="AA10054">
            <v>0</v>
          </cell>
        </row>
        <row r="10055">
          <cell r="AA10055">
            <v>0</v>
          </cell>
        </row>
        <row r="10056">
          <cell r="AA10056">
            <v>0</v>
          </cell>
        </row>
        <row r="10057">
          <cell r="AA10057">
            <v>0</v>
          </cell>
        </row>
        <row r="10058">
          <cell r="AA10058">
            <v>0</v>
          </cell>
        </row>
        <row r="10059">
          <cell r="AA10059">
            <v>0</v>
          </cell>
        </row>
        <row r="10060">
          <cell r="AA10060">
            <v>0</v>
          </cell>
        </row>
        <row r="10061">
          <cell r="AA10061">
            <v>0</v>
          </cell>
        </row>
        <row r="10062">
          <cell r="AA10062">
            <v>0</v>
          </cell>
        </row>
        <row r="10063">
          <cell r="AA10063">
            <v>0</v>
          </cell>
        </row>
        <row r="10064">
          <cell r="AA10064">
            <v>0</v>
          </cell>
        </row>
        <row r="10065">
          <cell r="AA10065">
            <v>0</v>
          </cell>
        </row>
        <row r="10066">
          <cell r="AA10066">
            <v>0</v>
          </cell>
        </row>
        <row r="10067">
          <cell r="AA10067">
            <v>0</v>
          </cell>
        </row>
        <row r="10068">
          <cell r="AA10068">
            <v>0</v>
          </cell>
        </row>
        <row r="10069">
          <cell r="AA10069">
            <v>0</v>
          </cell>
        </row>
        <row r="10070">
          <cell r="AA10070">
            <v>0</v>
          </cell>
        </row>
        <row r="10071">
          <cell r="AA10071">
            <v>0</v>
          </cell>
        </row>
        <row r="10072">
          <cell r="AA10072">
            <v>0</v>
          </cell>
        </row>
        <row r="10073">
          <cell r="AA10073">
            <v>0</v>
          </cell>
        </row>
        <row r="10074">
          <cell r="AA10074">
            <v>0</v>
          </cell>
        </row>
        <row r="10075">
          <cell r="AA10075">
            <v>0</v>
          </cell>
        </row>
        <row r="10076">
          <cell r="AA10076">
            <v>0</v>
          </cell>
        </row>
        <row r="10077">
          <cell r="AA10077">
            <v>0</v>
          </cell>
        </row>
        <row r="10078">
          <cell r="AA10078">
            <v>0</v>
          </cell>
        </row>
        <row r="10079">
          <cell r="AA10079">
            <v>0</v>
          </cell>
        </row>
        <row r="10080">
          <cell r="AA10080">
            <v>0</v>
          </cell>
        </row>
        <row r="10081">
          <cell r="AA10081">
            <v>0</v>
          </cell>
        </row>
        <row r="10082">
          <cell r="AA10082">
            <v>0</v>
          </cell>
        </row>
        <row r="10083">
          <cell r="AA10083">
            <v>0</v>
          </cell>
        </row>
        <row r="10084">
          <cell r="AA10084">
            <v>0</v>
          </cell>
        </row>
        <row r="10085">
          <cell r="AA10085">
            <v>0</v>
          </cell>
        </row>
        <row r="10086">
          <cell r="AA10086">
            <v>0</v>
          </cell>
        </row>
        <row r="10087">
          <cell r="AA10087">
            <v>0</v>
          </cell>
        </row>
        <row r="10088">
          <cell r="AA10088">
            <v>0</v>
          </cell>
        </row>
        <row r="10089">
          <cell r="AA10089">
            <v>0</v>
          </cell>
        </row>
        <row r="10090">
          <cell r="AA10090">
            <v>0</v>
          </cell>
        </row>
        <row r="10091">
          <cell r="AA10091">
            <v>0</v>
          </cell>
        </row>
        <row r="10092">
          <cell r="AA10092">
            <v>0</v>
          </cell>
        </row>
        <row r="10093">
          <cell r="AA10093">
            <v>0</v>
          </cell>
        </row>
        <row r="10094">
          <cell r="AA10094">
            <v>0</v>
          </cell>
        </row>
        <row r="10095">
          <cell r="AA10095">
            <v>0</v>
          </cell>
        </row>
        <row r="10096">
          <cell r="AA10096">
            <v>0</v>
          </cell>
        </row>
        <row r="10097">
          <cell r="AA10097">
            <v>0</v>
          </cell>
        </row>
        <row r="10098">
          <cell r="AA10098">
            <v>0</v>
          </cell>
        </row>
        <row r="10099">
          <cell r="AA10099">
            <v>0</v>
          </cell>
        </row>
        <row r="10100">
          <cell r="AA10100">
            <v>0</v>
          </cell>
        </row>
        <row r="10101">
          <cell r="AA10101">
            <v>0</v>
          </cell>
        </row>
        <row r="10102">
          <cell r="AA10102">
            <v>0</v>
          </cell>
        </row>
        <row r="10103">
          <cell r="AA10103">
            <v>0</v>
          </cell>
        </row>
        <row r="10104">
          <cell r="AA10104">
            <v>0</v>
          </cell>
        </row>
        <row r="10105">
          <cell r="AA10105">
            <v>0</v>
          </cell>
        </row>
        <row r="10106">
          <cell r="AA10106">
            <v>0</v>
          </cell>
        </row>
        <row r="10107">
          <cell r="AA10107">
            <v>0</v>
          </cell>
        </row>
        <row r="10108">
          <cell r="AA10108">
            <v>0</v>
          </cell>
        </row>
        <row r="10109">
          <cell r="AA10109">
            <v>0</v>
          </cell>
        </row>
        <row r="10110">
          <cell r="AA10110">
            <v>0</v>
          </cell>
        </row>
        <row r="10111">
          <cell r="AA10111">
            <v>0</v>
          </cell>
        </row>
        <row r="10112">
          <cell r="AA10112">
            <v>0</v>
          </cell>
        </row>
        <row r="10113">
          <cell r="AA10113">
            <v>0</v>
          </cell>
        </row>
        <row r="10114">
          <cell r="AA10114">
            <v>0</v>
          </cell>
        </row>
        <row r="10115">
          <cell r="AA10115">
            <v>0</v>
          </cell>
        </row>
        <row r="10116">
          <cell r="AA10116">
            <v>0</v>
          </cell>
        </row>
        <row r="10117">
          <cell r="AA10117">
            <v>0</v>
          </cell>
        </row>
        <row r="10118">
          <cell r="AA10118">
            <v>0</v>
          </cell>
        </row>
        <row r="10119">
          <cell r="AA10119">
            <v>0</v>
          </cell>
        </row>
        <row r="10120">
          <cell r="AA10120">
            <v>0</v>
          </cell>
        </row>
        <row r="10121">
          <cell r="AA10121">
            <v>0</v>
          </cell>
        </row>
        <row r="10122">
          <cell r="AA10122">
            <v>0</v>
          </cell>
        </row>
        <row r="10123">
          <cell r="AA10123">
            <v>0</v>
          </cell>
        </row>
        <row r="10124">
          <cell r="AA10124">
            <v>0</v>
          </cell>
        </row>
        <row r="10125">
          <cell r="AA10125">
            <v>0</v>
          </cell>
        </row>
        <row r="10126">
          <cell r="AA10126">
            <v>0</v>
          </cell>
        </row>
        <row r="10127">
          <cell r="AA10127">
            <v>0</v>
          </cell>
        </row>
        <row r="10128">
          <cell r="AA10128">
            <v>0</v>
          </cell>
        </row>
        <row r="10129">
          <cell r="AA10129">
            <v>0</v>
          </cell>
        </row>
        <row r="10130">
          <cell r="AA10130">
            <v>0</v>
          </cell>
        </row>
        <row r="10131">
          <cell r="AA10131">
            <v>0</v>
          </cell>
        </row>
        <row r="10132">
          <cell r="AA10132">
            <v>0</v>
          </cell>
        </row>
        <row r="10133">
          <cell r="AA10133">
            <v>0</v>
          </cell>
        </row>
        <row r="10134">
          <cell r="AA10134">
            <v>0</v>
          </cell>
        </row>
        <row r="10135">
          <cell r="AA10135">
            <v>0</v>
          </cell>
        </row>
        <row r="10136">
          <cell r="AA10136">
            <v>0</v>
          </cell>
        </row>
        <row r="10137">
          <cell r="AA10137">
            <v>0</v>
          </cell>
        </row>
        <row r="10138">
          <cell r="AA10138">
            <v>0</v>
          </cell>
        </row>
        <row r="10139">
          <cell r="AA10139">
            <v>0</v>
          </cell>
        </row>
        <row r="10140">
          <cell r="AA10140">
            <v>0</v>
          </cell>
        </row>
        <row r="10141">
          <cell r="AA10141">
            <v>0</v>
          </cell>
        </row>
        <row r="10142">
          <cell r="AA10142">
            <v>0</v>
          </cell>
        </row>
        <row r="10143">
          <cell r="AA10143">
            <v>0</v>
          </cell>
        </row>
        <row r="10144">
          <cell r="AA10144">
            <v>0</v>
          </cell>
        </row>
        <row r="10145">
          <cell r="AA10145">
            <v>0</v>
          </cell>
        </row>
        <row r="10146">
          <cell r="AA10146">
            <v>0</v>
          </cell>
        </row>
        <row r="10147">
          <cell r="AA10147">
            <v>0</v>
          </cell>
        </row>
        <row r="10148">
          <cell r="AA10148">
            <v>0</v>
          </cell>
        </row>
        <row r="10149">
          <cell r="AA10149">
            <v>0</v>
          </cell>
        </row>
        <row r="10150">
          <cell r="AA10150">
            <v>0</v>
          </cell>
        </row>
        <row r="10151">
          <cell r="AA10151">
            <v>0</v>
          </cell>
        </row>
        <row r="10152">
          <cell r="AA10152">
            <v>0</v>
          </cell>
        </row>
        <row r="10153">
          <cell r="AA10153">
            <v>0</v>
          </cell>
        </row>
        <row r="10154">
          <cell r="AA10154">
            <v>0</v>
          </cell>
        </row>
        <row r="10155">
          <cell r="AA10155">
            <v>0</v>
          </cell>
        </row>
        <row r="10156">
          <cell r="AA10156">
            <v>0</v>
          </cell>
        </row>
        <row r="10157">
          <cell r="AA10157">
            <v>0</v>
          </cell>
        </row>
        <row r="10158">
          <cell r="AA10158">
            <v>0</v>
          </cell>
        </row>
        <row r="10159">
          <cell r="AA10159">
            <v>0</v>
          </cell>
        </row>
        <row r="10160">
          <cell r="AA10160">
            <v>0</v>
          </cell>
        </row>
        <row r="10161">
          <cell r="AA10161">
            <v>0</v>
          </cell>
        </row>
        <row r="10162">
          <cell r="AA10162">
            <v>0</v>
          </cell>
        </row>
        <row r="10163">
          <cell r="AA10163">
            <v>0</v>
          </cell>
        </row>
        <row r="10164">
          <cell r="AA10164">
            <v>0</v>
          </cell>
        </row>
        <row r="10165">
          <cell r="AA10165">
            <v>0</v>
          </cell>
        </row>
        <row r="10166">
          <cell r="AA10166">
            <v>0</v>
          </cell>
        </row>
        <row r="10167">
          <cell r="AA10167">
            <v>0</v>
          </cell>
        </row>
        <row r="10168">
          <cell r="AA10168">
            <v>0</v>
          </cell>
        </row>
        <row r="10169">
          <cell r="AA10169">
            <v>0</v>
          </cell>
        </row>
        <row r="10170">
          <cell r="AA10170">
            <v>0</v>
          </cell>
        </row>
        <row r="10171">
          <cell r="AA10171">
            <v>0</v>
          </cell>
        </row>
        <row r="10172">
          <cell r="AA10172">
            <v>0</v>
          </cell>
        </row>
        <row r="10173">
          <cell r="AA10173">
            <v>0</v>
          </cell>
        </row>
        <row r="10174">
          <cell r="AA10174">
            <v>0</v>
          </cell>
        </row>
        <row r="10175">
          <cell r="AA10175">
            <v>0</v>
          </cell>
        </row>
        <row r="10176">
          <cell r="AA10176">
            <v>0</v>
          </cell>
        </row>
        <row r="10177">
          <cell r="AA10177">
            <v>0</v>
          </cell>
        </row>
        <row r="10178">
          <cell r="AA10178">
            <v>0</v>
          </cell>
        </row>
        <row r="10179">
          <cell r="AA10179">
            <v>0</v>
          </cell>
        </row>
        <row r="10180">
          <cell r="AA10180">
            <v>0</v>
          </cell>
        </row>
        <row r="10181">
          <cell r="AA10181">
            <v>0</v>
          </cell>
        </row>
        <row r="10182">
          <cell r="AA10182">
            <v>0</v>
          </cell>
        </row>
        <row r="10183">
          <cell r="AA10183">
            <v>0</v>
          </cell>
        </row>
        <row r="10184">
          <cell r="AA10184">
            <v>0</v>
          </cell>
        </row>
        <row r="10185">
          <cell r="AA10185">
            <v>0</v>
          </cell>
        </row>
        <row r="10186">
          <cell r="AA10186">
            <v>0</v>
          </cell>
        </row>
        <row r="10187">
          <cell r="AA10187">
            <v>0</v>
          </cell>
        </row>
        <row r="10188">
          <cell r="AA10188">
            <v>0</v>
          </cell>
        </row>
        <row r="10189">
          <cell r="AA10189">
            <v>0</v>
          </cell>
        </row>
        <row r="10190">
          <cell r="AA10190">
            <v>0</v>
          </cell>
        </row>
        <row r="10191">
          <cell r="AA10191">
            <v>0</v>
          </cell>
        </row>
        <row r="10192">
          <cell r="AA10192">
            <v>0</v>
          </cell>
        </row>
        <row r="10193">
          <cell r="AA10193">
            <v>0</v>
          </cell>
        </row>
        <row r="10194">
          <cell r="AA10194">
            <v>0</v>
          </cell>
        </row>
        <row r="10195">
          <cell r="AA10195">
            <v>0</v>
          </cell>
        </row>
        <row r="10196">
          <cell r="AA10196">
            <v>0</v>
          </cell>
        </row>
        <row r="10197">
          <cell r="AA10197">
            <v>0</v>
          </cell>
        </row>
        <row r="10198">
          <cell r="AA10198">
            <v>0</v>
          </cell>
        </row>
        <row r="10199">
          <cell r="AA10199">
            <v>0</v>
          </cell>
        </row>
        <row r="10200">
          <cell r="AA10200">
            <v>0</v>
          </cell>
        </row>
        <row r="10201">
          <cell r="AA10201">
            <v>0</v>
          </cell>
        </row>
        <row r="10202">
          <cell r="AA10202">
            <v>0</v>
          </cell>
        </row>
        <row r="10203">
          <cell r="AA10203">
            <v>0</v>
          </cell>
        </row>
        <row r="10204">
          <cell r="AA10204">
            <v>0</v>
          </cell>
        </row>
        <row r="10205">
          <cell r="AA10205">
            <v>0</v>
          </cell>
        </row>
        <row r="10206">
          <cell r="AA10206">
            <v>0</v>
          </cell>
        </row>
        <row r="10207">
          <cell r="AA10207">
            <v>0</v>
          </cell>
        </row>
        <row r="10208">
          <cell r="AA10208">
            <v>0</v>
          </cell>
        </row>
        <row r="10209">
          <cell r="AA10209">
            <v>0</v>
          </cell>
        </row>
        <row r="10210">
          <cell r="AA10210">
            <v>0</v>
          </cell>
        </row>
        <row r="10211">
          <cell r="AA10211">
            <v>0</v>
          </cell>
        </row>
        <row r="10212">
          <cell r="AA10212">
            <v>0</v>
          </cell>
        </row>
        <row r="10213">
          <cell r="AA10213">
            <v>0</v>
          </cell>
        </row>
        <row r="10214">
          <cell r="AA10214">
            <v>0</v>
          </cell>
        </row>
        <row r="10215">
          <cell r="AA10215">
            <v>0</v>
          </cell>
        </row>
        <row r="10216">
          <cell r="AA10216">
            <v>0</v>
          </cell>
        </row>
        <row r="10217">
          <cell r="AA10217">
            <v>0</v>
          </cell>
        </row>
        <row r="10218">
          <cell r="AA10218">
            <v>0</v>
          </cell>
        </row>
        <row r="10219">
          <cell r="AA10219">
            <v>0</v>
          </cell>
        </row>
        <row r="10220">
          <cell r="AA10220">
            <v>0</v>
          </cell>
        </row>
        <row r="10221">
          <cell r="AA10221">
            <v>0</v>
          </cell>
        </row>
        <row r="10222">
          <cell r="AA10222">
            <v>0</v>
          </cell>
        </row>
        <row r="10223">
          <cell r="AA10223">
            <v>0</v>
          </cell>
        </row>
        <row r="10224">
          <cell r="AA10224">
            <v>0</v>
          </cell>
        </row>
        <row r="10225">
          <cell r="AA10225">
            <v>0</v>
          </cell>
        </row>
        <row r="10226">
          <cell r="AA10226">
            <v>0</v>
          </cell>
        </row>
        <row r="10227">
          <cell r="AA10227">
            <v>0</v>
          </cell>
        </row>
        <row r="10228">
          <cell r="AA10228">
            <v>0</v>
          </cell>
        </row>
        <row r="10229">
          <cell r="AA10229">
            <v>0</v>
          </cell>
        </row>
        <row r="10230">
          <cell r="AA10230">
            <v>0</v>
          </cell>
        </row>
        <row r="10231">
          <cell r="AA10231">
            <v>0</v>
          </cell>
        </row>
        <row r="10232">
          <cell r="AA10232">
            <v>0</v>
          </cell>
        </row>
        <row r="10233">
          <cell r="AA10233">
            <v>0</v>
          </cell>
        </row>
        <row r="10234">
          <cell r="AA10234">
            <v>0</v>
          </cell>
        </row>
        <row r="10235">
          <cell r="AA10235">
            <v>0</v>
          </cell>
        </row>
        <row r="10236">
          <cell r="AA10236">
            <v>0</v>
          </cell>
        </row>
        <row r="10237">
          <cell r="AA10237">
            <v>0</v>
          </cell>
        </row>
        <row r="10238">
          <cell r="AA10238">
            <v>0</v>
          </cell>
        </row>
        <row r="10239">
          <cell r="AA10239">
            <v>0</v>
          </cell>
        </row>
        <row r="10240">
          <cell r="AA10240">
            <v>0</v>
          </cell>
        </row>
        <row r="10241">
          <cell r="AA10241">
            <v>0</v>
          </cell>
        </row>
        <row r="10242">
          <cell r="AA10242">
            <v>0</v>
          </cell>
        </row>
        <row r="10243">
          <cell r="AA10243">
            <v>0</v>
          </cell>
        </row>
        <row r="10244">
          <cell r="AA10244">
            <v>0</v>
          </cell>
        </row>
        <row r="10245">
          <cell r="AA10245">
            <v>0</v>
          </cell>
        </row>
        <row r="10246">
          <cell r="AA10246">
            <v>0</v>
          </cell>
        </row>
        <row r="10247">
          <cell r="AA10247">
            <v>0</v>
          </cell>
        </row>
        <row r="10248">
          <cell r="AA10248">
            <v>0</v>
          </cell>
        </row>
        <row r="10249">
          <cell r="AA10249">
            <v>0</v>
          </cell>
        </row>
        <row r="10250">
          <cell r="AA10250">
            <v>0</v>
          </cell>
        </row>
        <row r="10251">
          <cell r="AA10251">
            <v>0</v>
          </cell>
        </row>
        <row r="10252">
          <cell r="AA10252">
            <v>0</v>
          </cell>
        </row>
        <row r="10253">
          <cell r="AA10253">
            <v>0</v>
          </cell>
        </row>
        <row r="10254">
          <cell r="AA10254">
            <v>0</v>
          </cell>
        </row>
        <row r="10255">
          <cell r="AA10255">
            <v>0</v>
          </cell>
        </row>
        <row r="10256">
          <cell r="AA10256">
            <v>0</v>
          </cell>
        </row>
        <row r="10257">
          <cell r="AA10257">
            <v>0</v>
          </cell>
        </row>
        <row r="10258">
          <cell r="AA10258">
            <v>0</v>
          </cell>
        </row>
        <row r="10259">
          <cell r="AA10259">
            <v>0</v>
          </cell>
        </row>
        <row r="10260">
          <cell r="AA10260">
            <v>0</v>
          </cell>
        </row>
        <row r="10261">
          <cell r="AA10261">
            <v>0</v>
          </cell>
        </row>
        <row r="10262">
          <cell r="AA10262">
            <v>0</v>
          </cell>
        </row>
        <row r="10263">
          <cell r="AA10263">
            <v>0</v>
          </cell>
        </row>
        <row r="10264">
          <cell r="AA10264">
            <v>0</v>
          </cell>
        </row>
        <row r="10265">
          <cell r="AA10265">
            <v>0</v>
          </cell>
        </row>
        <row r="10266">
          <cell r="AA10266">
            <v>0</v>
          </cell>
        </row>
        <row r="10267">
          <cell r="AA10267">
            <v>0</v>
          </cell>
        </row>
        <row r="10268">
          <cell r="AA10268">
            <v>0</v>
          </cell>
        </row>
        <row r="10269">
          <cell r="AA10269">
            <v>0</v>
          </cell>
        </row>
        <row r="10270">
          <cell r="AA10270">
            <v>0</v>
          </cell>
        </row>
        <row r="10271">
          <cell r="AA10271">
            <v>0</v>
          </cell>
        </row>
        <row r="10272">
          <cell r="AA10272">
            <v>0</v>
          </cell>
        </row>
        <row r="10273">
          <cell r="AA10273">
            <v>0</v>
          </cell>
        </row>
        <row r="10274">
          <cell r="AA10274">
            <v>0</v>
          </cell>
        </row>
        <row r="10275">
          <cell r="AA10275">
            <v>0</v>
          </cell>
        </row>
        <row r="10276">
          <cell r="AA10276">
            <v>0</v>
          </cell>
        </row>
        <row r="10277">
          <cell r="AA10277">
            <v>0</v>
          </cell>
        </row>
        <row r="10278">
          <cell r="AA10278">
            <v>0</v>
          </cell>
        </row>
        <row r="10279">
          <cell r="AA10279">
            <v>0</v>
          </cell>
        </row>
        <row r="10280">
          <cell r="AA10280">
            <v>0</v>
          </cell>
        </row>
        <row r="10281">
          <cell r="AA10281">
            <v>0</v>
          </cell>
        </row>
        <row r="10282">
          <cell r="AA10282">
            <v>0</v>
          </cell>
        </row>
        <row r="10283">
          <cell r="AA10283">
            <v>0</v>
          </cell>
        </row>
        <row r="10284">
          <cell r="AA10284">
            <v>0</v>
          </cell>
        </row>
        <row r="10285">
          <cell r="AA10285">
            <v>0</v>
          </cell>
        </row>
        <row r="10286">
          <cell r="AA10286">
            <v>0</v>
          </cell>
        </row>
        <row r="10287">
          <cell r="AA10287">
            <v>0</v>
          </cell>
        </row>
        <row r="10288">
          <cell r="AA10288">
            <v>0</v>
          </cell>
        </row>
        <row r="10289">
          <cell r="AA10289">
            <v>0</v>
          </cell>
        </row>
        <row r="10290">
          <cell r="AA10290">
            <v>0</v>
          </cell>
        </row>
        <row r="10291">
          <cell r="AA10291">
            <v>0</v>
          </cell>
        </row>
        <row r="10292">
          <cell r="AA10292">
            <v>0</v>
          </cell>
        </row>
        <row r="10293">
          <cell r="AA10293">
            <v>0</v>
          </cell>
        </row>
        <row r="10294">
          <cell r="AA10294">
            <v>0</v>
          </cell>
        </row>
        <row r="10295">
          <cell r="AA10295">
            <v>0</v>
          </cell>
        </row>
        <row r="10296">
          <cell r="AA10296">
            <v>0</v>
          </cell>
        </row>
        <row r="10297">
          <cell r="AA10297">
            <v>0</v>
          </cell>
        </row>
        <row r="10298">
          <cell r="AA10298">
            <v>0</v>
          </cell>
        </row>
        <row r="10299">
          <cell r="AA10299">
            <v>0</v>
          </cell>
        </row>
        <row r="10300">
          <cell r="AA10300">
            <v>0</v>
          </cell>
        </row>
        <row r="10301">
          <cell r="AA10301">
            <v>0</v>
          </cell>
        </row>
        <row r="10302">
          <cell r="AA10302">
            <v>0</v>
          </cell>
        </row>
        <row r="10303">
          <cell r="AA10303">
            <v>0</v>
          </cell>
        </row>
        <row r="10304">
          <cell r="AA10304">
            <v>0</v>
          </cell>
        </row>
        <row r="10305">
          <cell r="AA10305">
            <v>0</v>
          </cell>
        </row>
        <row r="10306">
          <cell r="AA10306">
            <v>0</v>
          </cell>
        </row>
        <row r="10307">
          <cell r="AA10307">
            <v>0</v>
          </cell>
        </row>
        <row r="10308">
          <cell r="AA10308">
            <v>0</v>
          </cell>
        </row>
        <row r="10309">
          <cell r="AA10309">
            <v>0</v>
          </cell>
        </row>
        <row r="10310">
          <cell r="AA10310">
            <v>0</v>
          </cell>
        </row>
        <row r="10311">
          <cell r="AA10311">
            <v>0</v>
          </cell>
        </row>
        <row r="10312">
          <cell r="AA10312">
            <v>0</v>
          </cell>
        </row>
        <row r="10313">
          <cell r="AA10313">
            <v>0</v>
          </cell>
        </row>
        <row r="10314">
          <cell r="AA10314">
            <v>0</v>
          </cell>
        </row>
        <row r="10315">
          <cell r="AA10315">
            <v>0</v>
          </cell>
        </row>
        <row r="10316">
          <cell r="AA10316">
            <v>0</v>
          </cell>
        </row>
        <row r="10317">
          <cell r="AA10317">
            <v>0</v>
          </cell>
        </row>
        <row r="10318">
          <cell r="AA10318">
            <v>0</v>
          </cell>
        </row>
        <row r="10319">
          <cell r="AA10319">
            <v>0</v>
          </cell>
        </row>
        <row r="10320">
          <cell r="AA10320">
            <v>0</v>
          </cell>
        </row>
        <row r="10321">
          <cell r="AA10321">
            <v>0</v>
          </cell>
        </row>
        <row r="10322">
          <cell r="AA10322">
            <v>0</v>
          </cell>
        </row>
        <row r="10323">
          <cell r="AA10323">
            <v>0</v>
          </cell>
        </row>
        <row r="10324">
          <cell r="AA10324">
            <v>0</v>
          </cell>
        </row>
        <row r="10325">
          <cell r="AA10325">
            <v>0</v>
          </cell>
        </row>
        <row r="10326">
          <cell r="AA10326">
            <v>0</v>
          </cell>
        </row>
        <row r="10327">
          <cell r="AA10327">
            <v>0</v>
          </cell>
        </row>
        <row r="10328">
          <cell r="AA10328">
            <v>0</v>
          </cell>
        </row>
        <row r="10329">
          <cell r="AA10329">
            <v>0</v>
          </cell>
        </row>
        <row r="10330">
          <cell r="AA10330">
            <v>0</v>
          </cell>
        </row>
        <row r="10331">
          <cell r="AA10331">
            <v>0</v>
          </cell>
        </row>
        <row r="10332">
          <cell r="AA10332">
            <v>0</v>
          </cell>
        </row>
        <row r="10333">
          <cell r="AA10333">
            <v>0</v>
          </cell>
        </row>
        <row r="10334">
          <cell r="AA10334">
            <v>0</v>
          </cell>
        </row>
        <row r="10335">
          <cell r="AA10335">
            <v>0</v>
          </cell>
        </row>
        <row r="10336">
          <cell r="AA10336">
            <v>0</v>
          </cell>
        </row>
        <row r="10337">
          <cell r="AA10337">
            <v>0</v>
          </cell>
        </row>
        <row r="10338">
          <cell r="AA10338">
            <v>0</v>
          </cell>
        </row>
        <row r="10339">
          <cell r="AA10339">
            <v>0</v>
          </cell>
        </row>
        <row r="10340">
          <cell r="AA10340">
            <v>0</v>
          </cell>
        </row>
        <row r="10341">
          <cell r="AA10341">
            <v>0</v>
          </cell>
        </row>
        <row r="10342">
          <cell r="AA10342">
            <v>0</v>
          </cell>
        </row>
        <row r="10343">
          <cell r="AA10343">
            <v>0</v>
          </cell>
        </row>
        <row r="10344">
          <cell r="AA10344">
            <v>0</v>
          </cell>
        </row>
        <row r="10345">
          <cell r="AA10345">
            <v>0</v>
          </cell>
        </row>
        <row r="10346">
          <cell r="AA10346">
            <v>0</v>
          </cell>
        </row>
        <row r="10347">
          <cell r="AA10347">
            <v>0</v>
          </cell>
        </row>
        <row r="10348">
          <cell r="AA10348">
            <v>0</v>
          </cell>
        </row>
        <row r="10349">
          <cell r="AA10349">
            <v>0</v>
          </cell>
        </row>
        <row r="10350">
          <cell r="AA10350">
            <v>0</v>
          </cell>
        </row>
        <row r="10351">
          <cell r="AA10351">
            <v>0</v>
          </cell>
        </row>
        <row r="10352">
          <cell r="AA10352">
            <v>0</v>
          </cell>
        </row>
        <row r="10353">
          <cell r="AA10353">
            <v>0</v>
          </cell>
        </row>
        <row r="10354">
          <cell r="AA10354">
            <v>0</v>
          </cell>
        </row>
        <row r="10355">
          <cell r="AA10355">
            <v>0</v>
          </cell>
        </row>
        <row r="10356">
          <cell r="AA10356">
            <v>0</v>
          </cell>
        </row>
        <row r="10357">
          <cell r="AA10357">
            <v>0</v>
          </cell>
        </row>
        <row r="10358">
          <cell r="AA10358">
            <v>0</v>
          </cell>
        </row>
        <row r="10359">
          <cell r="AA10359">
            <v>0</v>
          </cell>
        </row>
        <row r="10360">
          <cell r="AA10360">
            <v>0</v>
          </cell>
        </row>
        <row r="10361">
          <cell r="AA10361">
            <v>0</v>
          </cell>
        </row>
        <row r="10362">
          <cell r="AA10362">
            <v>0</v>
          </cell>
        </row>
        <row r="10363">
          <cell r="AA10363">
            <v>0</v>
          </cell>
        </row>
        <row r="10364">
          <cell r="AA10364">
            <v>0</v>
          </cell>
        </row>
        <row r="10365">
          <cell r="AA10365">
            <v>0</v>
          </cell>
        </row>
        <row r="10366">
          <cell r="AA10366">
            <v>0</v>
          </cell>
        </row>
        <row r="10367">
          <cell r="AA10367">
            <v>0</v>
          </cell>
        </row>
        <row r="10368">
          <cell r="AA10368">
            <v>0</v>
          </cell>
        </row>
        <row r="10369">
          <cell r="AA10369">
            <v>0</v>
          </cell>
        </row>
        <row r="10370">
          <cell r="AA10370">
            <v>0</v>
          </cell>
        </row>
        <row r="10371">
          <cell r="AA10371">
            <v>0</v>
          </cell>
        </row>
        <row r="10372">
          <cell r="AA10372">
            <v>0</v>
          </cell>
        </row>
        <row r="10373">
          <cell r="AA10373">
            <v>0</v>
          </cell>
        </row>
        <row r="10374">
          <cell r="AA10374">
            <v>0</v>
          </cell>
        </row>
        <row r="10375">
          <cell r="AA10375">
            <v>0</v>
          </cell>
        </row>
        <row r="10376">
          <cell r="AA10376">
            <v>0</v>
          </cell>
        </row>
        <row r="10377">
          <cell r="AA10377">
            <v>0</v>
          </cell>
        </row>
        <row r="10378">
          <cell r="AA10378">
            <v>0</v>
          </cell>
        </row>
        <row r="10379">
          <cell r="AA10379">
            <v>0</v>
          </cell>
        </row>
        <row r="10380">
          <cell r="AA10380">
            <v>0</v>
          </cell>
        </row>
        <row r="10381">
          <cell r="AA10381">
            <v>0</v>
          </cell>
        </row>
        <row r="10382">
          <cell r="AA10382">
            <v>0</v>
          </cell>
        </row>
        <row r="10383">
          <cell r="AA10383">
            <v>0</v>
          </cell>
        </row>
        <row r="10384">
          <cell r="AA10384">
            <v>0</v>
          </cell>
        </row>
        <row r="10385">
          <cell r="AA10385">
            <v>0</v>
          </cell>
        </row>
        <row r="10386">
          <cell r="AA10386">
            <v>0</v>
          </cell>
        </row>
        <row r="10387">
          <cell r="AA10387">
            <v>0</v>
          </cell>
        </row>
        <row r="10388">
          <cell r="AA10388">
            <v>0</v>
          </cell>
        </row>
        <row r="10389">
          <cell r="AA10389">
            <v>0</v>
          </cell>
        </row>
        <row r="10390">
          <cell r="AA10390">
            <v>0</v>
          </cell>
        </row>
        <row r="10391">
          <cell r="AA10391">
            <v>0</v>
          </cell>
        </row>
        <row r="10392">
          <cell r="AA10392">
            <v>0</v>
          </cell>
        </row>
        <row r="10393">
          <cell r="AA10393">
            <v>0</v>
          </cell>
        </row>
        <row r="10394">
          <cell r="AA10394">
            <v>0</v>
          </cell>
        </row>
        <row r="10395">
          <cell r="AA10395">
            <v>0</v>
          </cell>
        </row>
        <row r="10396">
          <cell r="AA10396">
            <v>0</v>
          </cell>
        </row>
        <row r="10397">
          <cell r="AA10397">
            <v>0</v>
          </cell>
        </row>
        <row r="10398">
          <cell r="AA10398">
            <v>0</v>
          </cell>
        </row>
        <row r="10399">
          <cell r="AA10399">
            <v>0</v>
          </cell>
        </row>
        <row r="10400">
          <cell r="AA10400">
            <v>0</v>
          </cell>
        </row>
        <row r="10401">
          <cell r="AA10401">
            <v>0</v>
          </cell>
        </row>
        <row r="10402">
          <cell r="AA10402">
            <v>0</v>
          </cell>
        </row>
        <row r="10403">
          <cell r="AA10403">
            <v>0</v>
          </cell>
        </row>
        <row r="10404">
          <cell r="AA10404">
            <v>0</v>
          </cell>
        </row>
        <row r="10405">
          <cell r="AA10405">
            <v>0</v>
          </cell>
        </row>
        <row r="10406">
          <cell r="AA10406">
            <v>0</v>
          </cell>
        </row>
        <row r="10407">
          <cell r="AA10407">
            <v>0</v>
          </cell>
        </row>
        <row r="10408">
          <cell r="AA10408">
            <v>0</v>
          </cell>
        </row>
        <row r="10409">
          <cell r="AA10409">
            <v>0</v>
          </cell>
        </row>
        <row r="10410">
          <cell r="AA10410">
            <v>0</v>
          </cell>
        </row>
        <row r="10411">
          <cell r="AA10411">
            <v>0</v>
          </cell>
        </row>
        <row r="10412">
          <cell r="AA10412">
            <v>0</v>
          </cell>
        </row>
        <row r="10413">
          <cell r="AA10413">
            <v>0</v>
          </cell>
        </row>
        <row r="10414">
          <cell r="AA10414">
            <v>0</v>
          </cell>
        </row>
        <row r="10415">
          <cell r="AA10415">
            <v>0</v>
          </cell>
        </row>
        <row r="10416">
          <cell r="AA10416">
            <v>0</v>
          </cell>
        </row>
        <row r="10417">
          <cell r="AA10417">
            <v>0</v>
          </cell>
        </row>
        <row r="10418">
          <cell r="AA10418">
            <v>0</v>
          </cell>
        </row>
        <row r="10419">
          <cell r="AA10419">
            <v>0</v>
          </cell>
        </row>
        <row r="10420">
          <cell r="AA10420">
            <v>0</v>
          </cell>
        </row>
        <row r="10421">
          <cell r="AA10421">
            <v>0</v>
          </cell>
        </row>
        <row r="10422">
          <cell r="AA10422">
            <v>0</v>
          </cell>
        </row>
        <row r="10423">
          <cell r="AA10423">
            <v>0</v>
          </cell>
        </row>
        <row r="10424">
          <cell r="AA10424">
            <v>0</v>
          </cell>
        </row>
        <row r="10425">
          <cell r="AA10425">
            <v>0</v>
          </cell>
        </row>
        <row r="10426">
          <cell r="AA10426">
            <v>0</v>
          </cell>
        </row>
        <row r="10427">
          <cell r="AA10427">
            <v>0</v>
          </cell>
        </row>
        <row r="10428">
          <cell r="AA10428">
            <v>0</v>
          </cell>
        </row>
        <row r="10429">
          <cell r="AA10429">
            <v>0</v>
          </cell>
        </row>
        <row r="10430">
          <cell r="AA10430">
            <v>0</v>
          </cell>
        </row>
        <row r="10431">
          <cell r="AA10431">
            <v>0</v>
          </cell>
        </row>
        <row r="10432">
          <cell r="AA10432">
            <v>0</v>
          </cell>
        </row>
        <row r="10433">
          <cell r="AA10433">
            <v>0</v>
          </cell>
        </row>
        <row r="10434">
          <cell r="AA10434">
            <v>0</v>
          </cell>
        </row>
        <row r="10435">
          <cell r="AA10435">
            <v>0</v>
          </cell>
        </row>
        <row r="10436">
          <cell r="AA10436">
            <v>0</v>
          </cell>
        </row>
        <row r="10437">
          <cell r="AA10437">
            <v>0</v>
          </cell>
        </row>
        <row r="10438">
          <cell r="AA10438">
            <v>0</v>
          </cell>
        </row>
        <row r="10439">
          <cell r="AA10439">
            <v>0</v>
          </cell>
        </row>
        <row r="10440">
          <cell r="AA10440">
            <v>0</v>
          </cell>
        </row>
        <row r="10441">
          <cell r="AA10441">
            <v>0</v>
          </cell>
        </row>
        <row r="10442">
          <cell r="AA10442">
            <v>0</v>
          </cell>
        </row>
        <row r="10443">
          <cell r="AA10443">
            <v>0</v>
          </cell>
        </row>
        <row r="10444">
          <cell r="AA10444">
            <v>0</v>
          </cell>
        </row>
        <row r="10445">
          <cell r="AA10445">
            <v>0</v>
          </cell>
        </row>
        <row r="10446">
          <cell r="AA10446">
            <v>0</v>
          </cell>
        </row>
        <row r="10447">
          <cell r="AA10447">
            <v>0</v>
          </cell>
        </row>
        <row r="10448">
          <cell r="AA10448">
            <v>0</v>
          </cell>
        </row>
        <row r="10449">
          <cell r="AA10449">
            <v>0</v>
          </cell>
        </row>
        <row r="10450">
          <cell r="AA10450">
            <v>0</v>
          </cell>
        </row>
        <row r="10451">
          <cell r="AA10451">
            <v>0</v>
          </cell>
        </row>
        <row r="10452">
          <cell r="AA10452">
            <v>0</v>
          </cell>
        </row>
        <row r="10453">
          <cell r="AA10453">
            <v>0</v>
          </cell>
        </row>
        <row r="10454">
          <cell r="AA10454">
            <v>0</v>
          </cell>
        </row>
        <row r="10455">
          <cell r="AA10455">
            <v>0</v>
          </cell>
        </row>
        <row r="10456">
          <cell r="AA10456">
            <v>0</v>
          </cell>
        </row>
        <row r="10457">
          <cell r="AA10457">
            <v>0</v>
          </cell>
        </row>
        <row r="10458">
          <cell r="AA10458">
            <v>0</v>
          </cell>
        </row>
        <row r="10459">
          <cell r="AA10459">
            <v>0</v>
          </cell>
        </row>
        <row r="10460">
          <cell r="AA10460">
            <v>0</v>
          </cell>
        </row>
        <row r="10461">
          <cell r="AA10461">
            <v>0</v>
          </cell>
        </row>
        <row r="10462">
          <cell r="AA10462">
            <v>0</v>
          </cell>
        </row>
        <row r="10463">
          <cell r="AA10463">
            <v>0</v>
          </cell>
        </row>
        <row r="10464">
          <cell r="AA10464">
            <v>0</v>
          </cell>
        </row>
        <row r="10465">
          <cell r="AA10465">
            <v>0</v>
          </cell>
        </row>
        <row r="10466">
          <cell r="AA10466">
            <v>0</v>
          </cell>
        </row>
        <row r="10467">
          <cell r="AA10467">
            <v>0</v>
          </cell>
        </row>
        <row r="10468">
          <cell r="AA10468">
            <v>0</v>
          </cell>
        </row>
        <row r="10469">
          <cell r="AA10469">
            <v>0</v>
          </cell>
        </row>
        <row r="10470">
          <cell r="AA10470">
            <v>0</v>
          </cell>
        </row>
        <row r="10471">
          <cell r="AA10471">
            <v>0</v>
          </cell>
        </row>
        <row r="10472">
          <cell r="AA10472">
            <v>0</v>
          </cell>
        </row>
        <row r="10473">
          <cell r="AA10473">
            <v>0</v>
          </cell>
        </row>
        <row r="10474">
          <cell r="AA10474">
            <v>0</v>
          </cell>
        </row>
        <row r="10475">
          <cell r="AA10475">
            <v>0</v>
          </cell>
        </row>
        <row r="10476">
          <cell r="AA10476">
            <v>0</v>
          </cell>
        </row>
        <row r="10477">
          <cell r="AA10477">
            <v>0</v>
          </cell>
        </row>
        <row r="10478">
          <cell r="AA10478">
            <v>0</v>
          </cell>
        </row>
        <row r="10479">
          <cell r="AA10479">
            <v>0</v>
          </cell>
        </row>
        <row r="10480">
          <cell r="AA10480">
            <v>0</v>
          </cell>
        </row>
        <row r="10481">
          <cell r="AA10481">
            <v>0</v>
          </cell>
        </row>
        <row r="10482">
          <cell r="AA10482">
            <v>0</v>
          </cell>
        </row>
        <row r="10483">
          <cell r="AA10483">
            <v>0</v>
          </cell>
        </row>
        <row r="10484">
          <cell r="AA10484">
            <v>0</v>
          </cell>
        </row>
        <row r="10485">
          <cell r="AA10485">
            <v>0</v>
          </cell>
        </row>
        <row r="10486">
          <cell r="AA10486">
            <v>0</v>
          </cell>
        </row>
        <row r="10487">
          <cell r="AA10487">
            <v>0</v>
          </cell>
        </row>
        <row r="10488">
          <cell r="AA10488">
            <v>0</v>
          </cell>
        </row>
        <row r="10489">
          <cell r="AA10489">
            <v>0</v>
          </cell>
        </row>
        <row r="10490">
          <cell r="AA10490">
            <v>0</v>
          </cell>
        </row>
        <row r="10491">
          <cell r="AA10491">
            <v>0</v>
          </cell>
        </row>
        <row r="10492">
          <cell r="AA10492">
            <v>0</v>
          </cell>
        </row>
        <row r="10493">
          <cell r="AA10493">
            <v>0</v>
          </cell>
        </row>
        <row r="10494">
          <cell r="AA10494">
            <v>0</v>
          </cell>
        </row>
        <row r="10495">
          <cell r="AA10495">
            <v>0</v>
          </cell>
        </row>
        <row r="10496">
          <cell r="AA10496">
            <v>0</v>
          </cell>
        </row>
        <row r="10497">
          <cell r="AA10497">
            <v>0</v>
          </cell>
        </row>
        <row r="10498">
          <cell r="AA10498">
            <v>0</v>
          </cell>
        </row>
        <row r="10499">
          <cell r="AA10499">
            <v>0</v>
          </cell>
        </row>
        <row r="10500">
          <cell r="AA10500">
            <v>0</v>
          </cell>
        </row>
        <row r="10501">
          <cell r="AA10501">
            <v>0</v>
          </cell>
        </row>
        <row r="10502">
          <cell r="AA10502">
            <v>0</v>
          </cell>
        </row>
        <row r="10503">
          <cell r="AA10503">
            <v>0</v>
          </cell>
        </row>
        <row r="10504">
          <cell r="AA10504">
            <v>0</v>
          </cell>
        </row>
        <row r="10505">
          <cell r="AA10505">
            <v>0</v>
          </cell>
        </row>
        <row r="10506">
          <cell r="AA10506">
            <v>0</v>
          </cell>
        </row>
        <row r="10507">
          <cell r="AA10507">
            <v>0</v>
          </cell>
        </row>
        <row r="10508">
          <cell r="AA10508">
            <v>0</v>
          </cell>
        </row>
        <row r="10509">
          <cell r="AA10509">
            <v>0</v>
          </cell>
        </row>
        <row r="10510">
          <cell r="AA10510">
            <v>0</v>
          </cell>
        </row>
        <row r="10511">
          <cell r="AA10511">
            <v>0</v>
          </cell>
        </row>
        <row r="10512">
          <cell r="AA10512">
            <v>0</v>
          </cell>
        </row>
        <row r="10513">
          <cell r="AA10513">
            <v>0</v>
          </cell>
        </row>
        <row r="10514">
          <cell r="AA10514">
            <v>0</v>
          </cell>
        </row>
        <row r="10515">
          <cell r="AA10515">
            <v>0</v>
          </cell>
        </row>
        <row r="10516">
          <cell r="AA10516">
            <v>0</v>
          </cell>
        </row>
        <row r="10517">
          <cell r="AA10517">
            <v>0</v>
          </cell>
        </row>
        <row r="10518">
          <cell r="AA10518">
            <v>0</v>
          </cell>
        </row>
        <row r="10519">
          <cell r="AA10519">
            <v>0</v>
          </cell>
        </row>
        <row r="10520">
          <cell r="AA10520">
            <v>0</v>
          </cell>
        </row>
        <row r="10521">
          <cell r="AA10521">
            <v>0</v>
          </cell>
        </row>
        <row r="10522">
          <cell r="AA10522">
            <v>0</v>
          </cell>
        </row>
        <row r="10523">
          <cell r="AA10523">
            <v>0</v>
          </cell>
        </row>
        <row r="10524">
          <cell r="AA10524">
            <v>0</v>
          </cell>
        </row>
        <row r="10525">
          <cell r="AA10525">
            <v>0</v>
          </cell>
        </row>
        <row r="10526">
          <cell r="AA10526">
            <v>0</v>
          </cell>
        </row>
        <row r="10527">
          <cell r="AA10527">
            <v>0</v>
          </cell>
        </row>
        <row r="10528">
          <cell r="AA10528">
            <v>0</v>
          </cell>
        </row>
        <row r="10529">
          <cell r="AA10529">
            <v>0</v>
          </cell>
        </row>
        <row r="10530">
          <cell r="AA10530">
            <v>0</v>
          </cell>
        </row>
        <row r="10531">
          <cell r="AA10531">
            <v>0</v>
          </cell>
        </row>
        <row r="10532">
          <cell r="AA10532">
            <v>0</v>
          </cell>
        </row>
        <row r="10533">
          <cell r="AA10533">
            <v>0</v>
          </cell>
        </row>
        <row r="10534">
          <cell r="AA10534">
            <v>0</v>
          </cell>
        </row>
        <row r="10535">
          <cell r="AA10535">
            <v>0</v>
          </cell>
        </row>
        <row r="10536">
          <cell r="AA10536">
            <v>0</v>
          </cell>
        </row>
        <row r="10537">
          <cell r="AA10537">
            <v>0</v>
          </cell>
        </row>
        <row r="10538">
          <cell r="AA10538">
            <v>0</v>
          </cell>
        </row>
        <row r="10539">
          <cell r="AA10539">
            <v>0</v>
          </cell>
        </row>
        <row r="10540">
          <cell r="AA10540">
            <v>0</v>
          </cell>
        </row>
        <row r="10541">
          <cell r="AA10541">
            <v>0</v>
          </cell>
        </row>
        <row r="10542">
          <cell r="AA10542">
            <v>0</v>
          </cell>
        </row>
        <row r="10543">
          <cell r="AA10543">
            <v>0</v>
          </cell>
        </row>
        <row r="10544">
          <cell r="AA10544">
            <v>0</v>
          </cell>
        </row>
        <row r="10545">
          <cell r="AA10545">
            <v>0</v>
          </cell>
        </row>
        <row r="10546">
          <cell r="AA10546">
            <v>0</v>
          </cell>
        </row>
        <row r="10547">
          <cell r="AA10547">
            <v>0</v>
          </cell>
        </row>
        <row r="10548">
          <cell r="AA10548">
            <v>0</v>
          </cell>
        </row>
        <row r="10549">
          <cell r="AA10549">
            <v>0</v>
          </cell>
        </row>
        <row r="10550">
          <cell r="AA10550">
            <v>0</v>
          </cell>
        </row>
        <row r="10551">
          <cell r="AA10551">
            <v>0</v>
          </cell>
        </row>
        <row r="10552">
          <cell r="AA10552">
            <v>0</v>
          </cell>
        </row>
        <row r="10553">
          <cell r="AA10553">
            <v>0</v>
          </cell>
        </row>
        <row r="10554">
          <cell r="AA10554">
            <v>0</v>
          </cell>
        </row>
        <row r="10555">
          <cell r="AA10555">
            <v>0</v>
          </cell>
        </row>
        <row r="10556">
          <cell r="AA10556">
            <v>0</v>
          </cell>
        </row>
        <row r="10557">
          <cell r="AA10557">
            <v>0</v>
          </cell>
        </row>
        <row r="10558">
          <cell r="AA10558">
            <v>0</v>
          </cell>
        </row>
        <row r="10559">
          <cell r="AA10559">
            <v>0</v>
          </cell>
        </row>
        <row r="10560">
          <cell r="AA10560">
            <v>0</v>
          </cell>
        </row>
        <row r="10561">
          <cell r="AA10561">
            <v>0</v>
          </cell>
        </row>
        <row r="10562">
          <cell r="AA10562">
            <v>0</v>
          </cell>
        </row>
        <row r="10563">
          <cell r="AA10563">
            <v>0</v>
          </cell>
        </row>
        <row r="10564">
          <cell r="AA10564">
            <v>0</v>
          </cell>
        </row>
        <row r="10565">
          <cell r="AA10565">
            <v>0</v>
          </cell>
        </row>
        <row r="10566">
          <cell r="AA10566">
            <v>0</v>
          </cell>
        </row>
        <row r="10567">
          <cell r="AA10567">
            <v>0</v>
          </cell>
        </row>
        <row r="10568">
          <cell r="AA10568">
            <v>0</v>
          </cell>
        </row>
        <row r="10569">
          <cell r="AA10569">
            <v>0</v>
          </cell>
        </row>
        <row r="10570">
          <cell r="AA10570">
            <v>0</v>
          </cell>
        </row>
        <row r="10571">
          <cell r="AA10571">
            <v>0</v>
          </cell>
        </row>
        <row r="10572">
          <cell r="AA10572">
            <v>0</v>
          </cell>
        </row>
        <row r="10573">
          <cell r="AA10573">
            <v>0</v>
          </cell>
        </row>
        <row r="10574">
          <cell r="AA10574">
            <v>0</v>
          </cell>
        </row>
        <row r="10575">
          <cell r="AA10575">
            <v>0</v>
          </cell>
        </row>
        <row r="10576">
          <cell r="AA10576">
            <v>0</v>
          </cell>
        </row>
        <row r="10577">
          <cell r="AA10577">
            <v>0</v>
          </cell>
        </row>
        <row r="10578">
          <cell r="AA10578">
            <v>0</v>
          </cell>
        </row>
        <row r="10579">
          <cell r="AA10579">
            <v>0</v>
          </cell>
        </row>
        <row r="10580">
          <cell r="AA10580">
            <v>0</v>
          </cell>
        </row>
        <row r="10581">
          <cell r="AA10581">
            <v>0</v>
          </cell>
        </row>
        <row r="10582">
          <cell r="AA10582">
            <v>0</v>
          </cell>
        </row>
        <row r="10583">
          <cell r="AA10583">
            <v>0</v>
          </cell>
        </row>
        <row r="10584">
          <cell r="AA10584">
            <v>0</v>
          </cell>
        </row>
        <row r="10585">
          <cell r="AA10585">
            <v>0</v>
          </cell>
        </row>
        <row r="10586">
          <cell r="AA10586">
            <v>0</v>
          </cell>
        </row>
        <row r="10587">
          <cell r="AA10587">
            <v>0</v>
          </cell>
        </row>
        <row r="10588">
          <cell r="AA10588">
            <v>0</v>
          </cell>
        </row>
        <row r="10589">
          <cell r="AA10589">
            <v>0</v>
          </cell>
        </row>
        <row r="10590">
          <cell r="AA10590">
            <v>0</v>
          </cell>
        </row>
        <row r="10591">
          <cell r="AA10591">
            <v>0</v>
          </cell>
        </row>
        <row r="10592">
          <cell r="AA10592">
            <v>0</v>
          </cell>
        </row>
        <row r="10593">
          <cell r="AA10593">
            <v>0</v>
          </cell>
        </row>
        <row r="10594">
          <cell r="AA10594">
            <v>0</v>
          </cell>
        </row>
        <row r="10595">
          <cell r="AA10595">
            <v>0</v>
          </cell>
        </row>
        <row r="10596">
          <cell r="AA10596">
            <v>0</v>
          </cell>
        </row>
        <row r="10597">
          <cell r="AA10597">
            <v>0</v>
          </cell>
        </row>
        <row r="10598">
          <cell r="AA10598">
            <v>0</v>
          </cell>
        </row>
        <row r="10599">
          <cell r="AA10599">
            <v>0</v>
          </cell>
        </row>
        <row r="10600">
          <cell r="AA10600">
            <v>0</v>
          </cell>
        </row>
        <row r="10601">
          <cell r="AA10601">
            <v>0</v>
          </cell>
        </row>
        <row r="10602">
          <cell r="AA10602">
            <v>0</v>
          </cell>
        </row>
        <row r="10603">
          <cell r="AA10603">
            <v>0</v>
          </cell>
        </row>
        <row r="10604">
          <cell r="AA10604">
            <v>0</v>
          </cell>
        </row>
        <row r="10605">
          <cell r="AA10605">
            <v>0</v>
          </cell>
        </row>
        <row r="10606">
          <cell r="AA10606">
            <v>0</v>
          </cell>
        </row>
        <row r="10607">
          <cell r="AA10607">
            <v>0</v>
          </cell>
        </row>
        <row r="10608">
          <cell r="AA10608">
            <v>0</v>
          </cell>
        </row>
        <row r="10609">
          <cell r="AA10609">
            <v>0</v>
          </cell>
        </row>
        <row r="10610">
          <cell r="AA10610">
            <v>0</v>
          </cell>
        </row>
        <row r="10611">
          <cell r="AA10611">
            <v>0</v>
          </cell>
        </row>
        <row r="10612">
          <cell r="AA10612">
            <v>0</v>
          </cell>
        </row>
        <row r="10613">
          <cell r="AA10613">
            <v>0</v>
          </cell>
        </row>
        <row r="10614">
          <cell r="AA10614">
            <v>0</v>
          </cell>
        </row>
        <row r="10615">
          <cell r="AA10615">
            <v>0</v>
          </cell>
        </row>
        <row r="10616">
          <cell r="AA10616">
            <v>0</v>
          </cell>
        </row>
        <row r="10617">
          <cell r="AA10617">
            <v>0</v>
          </cell>
        </row>
        <row r="10618">
          <cell r="AA10618">
            <v>0</v>
          </cell>
        </row>
        <row r="10619">
          <cell r="AA10619">
            <v>0</v>
          </cell>
        </row>
        <row r="10620">
          <cell r="AA10620">
            <v>0</v>
          </cell>
        </row>
        <row r="10621">
          <cell r="AA10621">
            <v>0</v>
          </cell>
        </row>
        <row r="10622">
          <cell r="AA10622">
            <v>0</v>
          </cell>
        </row>
        <row r="10623">
          <cell r="AA10623">
            <v>0</v>
          </cell>
        </row>
        <row r="10624">
          <cell r="AA10624">
            <v>0</v>
          </cell>
        </row>
        <row r="10625">
          <cell r="AA10625">
            <v>0</v>
          </cell>
        </row>
        <row r="10626">
          <cell r="AA10626">
            <v>0</v>
          </cell>
        </row>
        <row r="10627">
          <cell r="AA10627">
            <v>0</v>
          </cell>
        </row>
        <row r="10628">
          <cell r="AA10628">
            <v>0</v>
          </cell>
        </row>
        <row r="10629">
          <cell r="AA10629">
            <v>0</v>
          </cell>
        </row>
        <row r="10630">
          <cell r="AA10630">
            <v>0</v>
          </cell>
        </row>
        <row r="10631">
          <cell r="AA10631">
            <v>0</v>
          </cell>
        </row>
        <row r="10632">
          <cell r="AA10632">
            <v>0</v>
          </cell>
        </row>
        <row r="10633">
          <cell r="AA10633">
            <v>0</v>
          </cell>
        </row>
        <row r="10634">
          <cell r="AA10634">
            <v>0</v>
          </cell>
        </row>
        <row r="10635">
          <cell r="AA10635">
            <v>0</v>
          </cell>
        </row>
        <row r="10636">
          <cell r="AA10636">
            <v>0</v>
          </cell>
        </row>
        <row r="10637">
          <cell r="AA10637">
            <v>0</v>
          </cell>
        </row>
        <row r="10638">
          <cell r="AA10638">
            <v>0</v>
          </cell>
        </row>
        <row r="10639">
          <cell r="AA10639">
            <v>0</v>
          </cell>
        </row>
        <row r="10640">
          <cell r="AA10640">
            <v>0</v>
          </cell>
        </row>
        <row r="10641">
          <cell r="AA10641">
            <v>0</v>
          </cell>
        </row>
        <row r="10642">
          <cell r="AA10642">
            <v>0</v>
          </cell>
        </row>
        <row r="10643">
          <cell r="AA10643">
            <v>0</v>
          </cell>
        </row>
        <row r="10644">
          <cell r="AA10644">
            <v>0</v>
          </cell>
        </row>
        <row r="10645">
          <cell r="AA10645">
            <v>0</v>
          </cell>
        </row>
        <row r="10646">
          <cell r="AA10646">
            <v>0</v>
          </cell>
        </row>
        <row r="10647">
          <cell r="AA10647">
            <v>0</v>
          </cell>
        </row>
        <row r="10648">
          <cell r="AA10648">
            <v>0</v>
          </cell>
        </row>
        <row r="10649">
          <cell r="AA10649">
            <v>0</v>
          </cell>
        </row>
        <row r="10650">
          <cell r="AA10650">
            <v>0</v>
          </cell>
        </row>
        <row r="10651">
          <cell r="AA10651">
            <v>0</v>
          </cell>
        </row>
        <row r="10652">
          <cell r="AA10652">
            <v>0</v>
          </cell>
        </row>
        <row r="10653">
          <cell r="AA10653">
            <v>0</v>
          </cell>
        </row>
        <row r="10654">
          <cell r="AA10654">
            <v>0</v>
          </cell>
        </row>
        <row r="10655">
          <cell r="AA10655">
            <v>0</v>
          </cell>
        </row>
        <row r="10656">
          <cell r="AA10656">
            <v>0</v>
          </cell>
        </row>
        <row r="10657">
          <cell r="AA10657">
            <v>0</v>
          </cell>
        </row>
        <row r="10658">
          <cell r="AA10658">
            <v>0</v>
          </cell>
        </row>
        <row r="10659">
          <cell r="AA10659">
            <v>0</v>
          </cell>
        </row>
        <row r="10660">
          <cell r="AA10660">
            <v>0</v>
          </cell>
        </row>
        <row r="10661">
          <cell r="AA10661">
            <v>0</v>
          </cell>
        </row>
        <row r="10662">
          <cell r="AA10662">
            <v>0</v>
          </cell>
        </row>
        <row r="10663">
          <cell r="AA10663">
            <v>0</v>
          </cell>
        </row>
        <row r="10664">
          <cell r="AA10664">
            <v>0</v>
          </cell>
        </row>
        <row r="10665">
          <cell r="AA10665">
            <v>0</v>
          </cell>
        </row>
        <row r="10666">
          <cell r="AA10666">
            <v>0</v>
          </cell>
        </row>
        <row r="10667">
          <cell r="AA10667">
            <v>0</v>
          </cell>
        </row>
        <row r="10668">
          <cell r="AA10668">
            <v>0</v>
          </cell>
        </row>
        <row r="10669">
          <cell r="AA10669">
            <v>0</v>
          </cell>
        </row>
        <row r="10670">
          <cell r="AA10670">
            <v>0</v>
          </cell>
        </row>
        <row r="10671">
          <cell r="AA10671">
            <v>0</v>
          </cell>
        </row>
        <row r="10672">
          <cell r="AA10672">
            <v>0</v>
          </cell>
        </row>
        <row r="10673">
          <cell r="AA10673">
            <v>0</v>
          </cell>
        </row>
        <row r="10674">
          <cell r="AA10674">
            <v>0</v>
          </cell>
        </row>
        <row r="10675">
          <cell r="AA10675">
            <v>0</v>
          </cell>
        </row>
        <row r="10676">
          <cell r="AA10676">
            <v>0</v>
          </cell>
        </row>
        <row r="10677">
          <cell r="AA10677">
            <v>0</v>
          </cell>
        </row>
        <row r="10678">
          <cell r="AA10678">
            <v>0</v>
          </cell>
        </row>
        <row r="10679">
          <cell r="AA10679">
            <v>0</v>
          </cell>
        </row>
        <row r="10680">
          <cell r="AA10680">
            <v>0</v>
          </cell>
        </row>
        <row r="10681">
          <cell r="AA10681">
            <v>0</v>
          </cell>
        </row>
        <row r="10682">
          <cell r="AA10682">
            <v>0</v>
          </cell>
        </row>
        <row r="10683">
          <cell r="AA10683">
            <v>0</v>
          </cell>
        </row>
        <row r="10684">
          <cell r="AA10684">
            <v>0</v>
          </cell>
        </row>
        <row r="10685">
          <cell r="AA10685">
            <v>0</v>
          </cell>
        </row>
        <row r="10686">
          <cell r="AA10686">
            <v>0</v>
          </cell>
        </row>
        <row r="10687">
          <cell r="AA10687">
            <v>0</v>
          </cell>
        </row>
        <row r="10688">
          <cell r="AA10688">
            <v>0</v>
          </cell>
        </row>
        <row r="10689">
          <cell r="AA10689">
            <v>0</v>
          </cell>
        </row>
        <row r="10690">
          <cell r="AA10690">
            <v>0</v>
          </cell>
        </row>
        <row r="10691">
          <cell r="AA10691">
            <v>0</v>
          </cell>
        </row>
        <row r="10692">
          <cell r="AA10692">
            <v>0</v>
          </cell>
        </row>
        <row r="10693">
          <cell r="AA10693">
            <v>0</v>
          </cell>
        </row>
        <row r="10694">
          <cell r="AA10694">
            <v>0</v>
          </cell>
        </row>
        <row r="10695">
          <cell r="AA10695">
            <v>0</v>
          </cell>
        </row>
        <row r="10696">
          <cell r="AA10696">
            <v>0</v>
          </cell>
        </row>
        <row r="10697">
          <cell r="AA10697">
            <v>0</v>
          </cell>
        </row>
        <row r="10698">
          <cell r="AA10698">
            <v>0</v>
          </cell>
        </row>
        <row r="10699">
          <cell r="AA10699">
            <v>0</v>
          </cell>
        </row>
        <row r="10700">
          <cell r="AA10700">
            <v>0</v>
          </cell>
        </row>
        <row r="10701">
          <cell r="AA10701">
            <v>0</v>
          </cell>
        </row>
        <row r="10702">
          <cell r="AA10702">
            <v>0</v>
          </cell>
        </row>
        <row r="10703">
          <cell r="AA10703">
            <v>0</v>
          </cell>
        </row>
        <row r="10704">
          <cell r="AA10704">
            <v>0</v>
          </cell>
        </row>
        <row r="10705">
          <cell r="AA10705">
            <v>0</v>
          </cell>
        </row>
        <row r="10706">
          <cell r="AA10706">
            <v>0</v>
          </cell>
        </row>
        <row r="10707">
          <cell r="AA10707">
            <v>0</v>
          </cell>
        </row>
        <row r="10708">
          <cell r="AA10708">
            <v>0</v>
          </cell>
        </row>
        <row r="10709">
          <cell r="AA10709">
            <v>0</v>
          </cell>
        </row>
        <row r="10710">
          <cell r="AA10710">
            <v>0</v>
          </cell>
        </row>
        <row r="10711">
          <cell r="AA10711">
            <v>0</v>
          </cell>
        </row>
        <row r="10712">
          <cell r="AA10712">
            <v>0</v>
          </cell>
        </row>
        <row r="10713">
          <cell r="AA10713">
            <v>0</v>
          </cell>
        </row>
        <row r="10714">
          <cell r="AA10714">
            <v>0</v>
          </cell>
        </row>
        <row r="10715">
          <cell r="AA10715">
            <v>0</v>
          </cell>
        </row>
        <row r="10716">
          <cell r="AA10716">
            <v>0</v>
          </cell>
        </row>
        <row r="10717">
          <cell r="AA10717">
            <v>0</v>
          </cell>
        </row>
        <row r="10718">
          <cell r="AA10718">
            <v>0</v>
          </cell>
        </row>
        <row r="10719">
          <cell r="AA10719">
            <v>0</v>
          </cell>
        </row>
        <row r="10720">
          <cell r="AA10720">
            <v>0</v>
          </cell>
        </row>
        <row r="10721">
          <cell r="AA10721">
            <v>0</v>
          </cell>
        </row>
        <row r="10722">
          <cell r="AA10722">
            <v>0</v>
          </cell>
        </row>
        <row r="10723">
          <cell r="AA10723">
            <v>0</v>
          </cell>
        </row>
        <row r="10724">
          <cell r="AA10724">
            <v>0</v>
          </cell>
        </row>
        <row r="10725">
          <cell r="AA10725">
            <v>0</v>
          </cell>
        </row>
        <row r="10726">
          <cell r="AA10726">
            <v>0</v>
          </cell>
        </row>
        <row r="10727">
          <cell r="AA10727">
            <v>0</v>
          </cell>
        </row>
        <row r="10728">
          <cell r="AA10728">
            <v>0</v>
          </cell>
        </row>
        <row r="10729">
          <cell r="AA10729">
            <v>0</v>
          </cell>
        </row>
        <row r="10730">
          <cell r="AA10730">
            <v>0</v>
          </cell>
        </row>
        <row r="10731">
          <cell r="AA10731">
            <v>0</v>
          </cell>
        </row>
        <row r="10732">
          <cell r="AA10732">
            <v>0</v>
          </cell>
        </row>
        <row r="10733">
          <cell r="AA10733">
            <v>0</v>
          </cell>
        </row>
        <row r="10734">
          <cell r="AA10734">
            <v>0</v>
          </cell>
        </row>
        <row r="10735">
          <cell r="AA10735">
            <v>0</v>
          </cell>
        </row>
        <row r="10736">
          <cell r="AA10736">
            <v>0</v>
          </cell>
        </row>
        <row r="10737">
          <cell r="AA10737">
            <v>0</v>
          </cell>
        </row>
        <row r="10738">
          <cell r="AA10738">
            <v>0</v>
          </cell>
        </row>
        <row r="10739">
          <cell r="AA10739">
            <v>0</v>
          </cell>
        </row>
        <row r="10740">
          <cell r="AA10740">
            <v>0</v>
          </cell>
        </row>
        <row r="10741">
          <cell r="AA10741">
            <v>0</v>
          </cell>
        </row>
        <row r="10742">
          <cell r="AA10742">
            <v>0</v>
          </cell>
        </row>
        <row r="10743">
          <cell r="AA10743">
            <v>0</v>
          </cell>
        </row>
        <row r="10744">
          <cell r="AA10744">
            <v>0</v>
          </cell>
        </row>
        <row r="10745">
          <cell r="AA10745">
            <v>0</v>
          </cell>
        </row>
        <row r="10746">
          <cell r="AA10746">
            <v>0</v>
          </cell>
        </row>
        <row r="10747">
          <cell r="AA10747">
            <v>0</v>
          </cell>
        </row>
        <row r="10748">
          <cell r="AA10748">
            <v>0</v>
          </cell>
        </row>
        <row r="10749">
          <cell r="AA10749">
            <v>0</v>
          </cell>
        </row>
        <row r="10750">
          <cell r="AA10750">
            <v>0</v>
          </cell>
        </row>
        <row r="10751">
          <cell r="AA10751">
            <v>0</v>
          </cell>
        </row>
        <row r="10752">
          <cell r="AA10752">
            <v>0</v>
          </cell>
        </row>
        <row r="10753">
          <cell r="AA10753">
            <v>0</v>
          </cell>
        </row>
        <row r="10754">
          <cell r="AA10754">
            <v>0</v>
          </cell>
        </row>
        <row r="10755">
          <cell r="AA10755">
            <v>0</v>
          </cell>
        </row>
        <row r="10756">
          <cell r="AA10756">
            <v>0</v>
          </cell>
        </row>
        <row r="10757">
          <cell r="AA10757">
            <v>0</v>
          </cell>
        </row>
        <row r="10758">
          <cell r="AA10758">
            <v>0</v>
          </cell>
        </row>
        <row r="10759">
          <cell r="AA10759">
            <v>0</v>
          </cell>
        </row>
        <row r="10760">
          <cell r="AA10760">
            <v>0</v>
          </cell>
        </row>
        <row r="10761">
          <cell r="AA10761">
            <v>0</v>
          </cell>
        </row>
        <row r="10762">
          <cell r="AA10762">
            <v>0</v>
          </cell>
        </row>
        <row r="10763">
          <cell r="AA10763">
            <v>0</v>
          </cell>
        </row>
        <row r="10764">
          <cell r="AA10764">
            <v>0</v>
          </cell>
        </row>
        <row r="10765">
          <cell r="AA10765">
            <v>0</v>
          </cell>
        </row>
        <row r="10766">
          <cell r="AA10766">
            <v>0</v>
          </cell>
        </row>
        <row r="10767">
          <cell r="AA10767">
            <v>0</v>
          </cell>
        </row>
        <row r="10768">
          <cell r="AA10768">
            <v>0</v>
          </cell>
        </row>
        <row r="10769">
          <cell r="AA10769">
            <v>0</v>
          </cell>
        </row>
        <row r="10770">
          <cell r="AA10770">
            <v>0</v>
          </cell>
        </row>
        <row r="10771">
          <cell r="AA10771">
            <v>0</v>
          </cell>
        </row>
        <row r="10772">
          <cell r="AA10772">
            <v>0</v>
          </cell>
        </row>
        <row r="10773">
          <cell r="AA10773">
            <v>0</v>
          </cell>
        </row>
        <row r="10774">
          <cell r="AA10774">
            <v>0</v>
          </cell>
        </row>
        <row r="10775">
          <cell r="AA10775">
            <v>0</v>
          </cell>
        </row>
        <row r="10776">
          <cell r="AA10776">
            <v>0</v>
          </cell>
        </row>
        <row r="10777">
          <cell r="AA10777">
            <v>0</v>
          </cell>
        </row>
        <row r="10778">
          <cell r="AA10778">
            <v>0</v>
          </cell>
        </row>
        <row r="10779">
          <cell r="AA10779">
            <v>0</v>
          </cell>
        </row>
        <row r="10780">
          <cell r="AA10780">
            <v>0</v>
          </cell>
        </row>
        <row r="10781">
          <cell r="AA10781">
            <v>0</v>
          </cell>
        </row>
        <row r="10782">
          <cell r="AA10782">
            <v>0</v>
          </cell>
        </row>
        <row r="10783">
          <cell r="AA10783">
            <v>0</v>
          </cell>
        </row>
        <row r="10784">
          <cell r="AA10784">
            <v>0</v>
          </cell>
        </row>
        <row r="10785">
          <cell r="AA10785">
            <v>0</v>
          </cell>
        </row>
        <row r="10786">
          <cell r="AA10786">
            <v>0</v>
          </cell>
        </row>
        <row r="10787">
          <cell r="AA10787">
            <v>0</v>
          </cell>
        </row>
        <row r="10788">
          <cell r="AA10788">
            <v>0</v>
          </cell>
        </row>
        <row r="10789">
          <cell r="AA10789">
            <v>0</v>
          </cell>
        </row>
        <row r="10790">
          <cell r="AA10790">
            <v>0</v>
          </cell>
        </row>
        <row r="10791">
          <cell r="AA10791">
            <v>0</v>
          </cell>
        </row>
        <row r="10792">
          <cell r="AA10792">
            <v>0</v>
          </cell>
        </row>
        <row r="10793">
          <cell r="AA10793">
            <v>0</v>
          </cell>
        </row>
        <row r="10794">
          <cell r="AA10794">
            <v>0</v>
          </cell>
        </row>
        <row r="10795">
          <cell r="AA10795">
            <v>0</v>
          </cell>
        </row>
        <row r="10796">
          <cell r="AA10796">
            <v>0</v>
          </cell>
        </row>
        <row r="10797">
          <cell r="AA10797">
            <v>0</v>
          </cell>
        </row>
        <row r="10798">
          <cell r="AA10798">
            <v>0</v>
          </cell>
        </row>
        <row r="10799">
          <cell r="AA10799">
            <v>0</v>
          </cell>
        </row>
        <row r="10800">
          <cell r="AA10800">
            <v>0</v>
          </cell>
        </row>
        <row r="10801">
          <cell r="AA10801">
            <v>0</v>
          </cell>
        </row>
        <row r="10802">
          <cell r="AA10802">
            <v>0</v>
          </cell>
        </row>
        <row r="10803">
          <cell r="AA10803">
            <v>0</v>
          </cell>
        </row>
        <row r="10804">
          <cell r="AA10804">
            <v>0</v>
          </cell>
        </row>
        <row r="10805">
          <cell r="AA10805">
            <v>0</v>
          </cell>
        </row>
        <row r="10806">
          <cell r="AA10806">
            <v>0</v>
          </cell>
        </row>
        <row r="10807">
          <cell r="AA10807">
            <v>0</v>
          </cell>
        </row>
        <row r="10808">
          <cell r="AA10808">
            <v>0</v>
          </cell>
        </row>
        <row r="10809">
          <cell r="AA10809">
            <v>0</v>
          </cell>
        </row>
        <row r="10810">
          <cell r="AA10810">
            <v>0</v>
          </cell>
        </row>
        <row r="10811">
          <cell r="AA10811">
            <v>0</v>
          </cell>
        </row>
        <row r="10812">
          <cell r="AA10812">
            <v>0</v>
          </cell>
        </row>
        <row r="10813">
          <cell r="AA10813">
            <v>0</v>
          </cell>
        </row>
        <row r="10814">
          <cell r="AA10814">
            <v>0</v>
          </cell>
        </row>
        <row r="10815">
          <cell r="AA10815">
            <v>0</v>
          </cell>
        </row>
        <row r="10816">
          <cell r="AA10816">
            <v>0</v>
          </cell>
        </row>
        <row r="10817">
          <cell r="AA10817">
            <v>0</v>
          </cell>
        </row>
        <row r="10818">
          <cell r="AA10818">
            <v>0</v>
          </cell>
        </row>
        <row r="10819">
          <cell r="AA10819">
            <v>0</v>
          </cell>
        </row>
        <row r="10820">
          <cell r="AA10820">
            <v>0</v>
          </cell>
        </row>
        <row r="10821">
          <cell r="AA10821">
            <v>0</v>
          </cell>
        </row>
        <row r="10822">
          <cell r="AA10822">
            <v>0</v>
          </cell>
        </row>
        <row r="10823">
          <cell r="AA10823">
            <v>0</v>
          </cell>
        </row>
        <row r="10824">
          <cell r="AA10824">
            <v>0</v>
          </cell>
        </row>
        <row r="10825">
          <cell r="AA10825">
            <v>0</v>
          </cell>
        </row>
        <row r="10826">
          <cell r="AA10826">
            <v>0</v>
          </cell>
        </row>
        <row r="10827">
          <cell r="AA10827">
            <v>0</v>
          </cell>
        </row>
        <row r="10828">
          <cell r="AA10828">
            <v>0</v>
          </cell>
        </row>
        <row r="10829">
          <cell r="AA10829">
            <v>0</v>
          </cell>
        </row>
        <row r="10830">
          <cell r="AA10830">
            <v>0</v>
          </cell>
        </row>
        <row r="10831">
          <cell r="AA10831">
            <v>0</v>
          </cell>
        </row>
        <row r="10832">
          <cell r="AA10832">
            <v>0</v>
          </cell>
        </row>
        <row r="10833">
          <cell r="AA10833">
            <v>0</v>
          </cell>
        </row>
        <row r="10834">
          <cell r="AA10834">
            <v>0</v>
          </cell>
        </row>
        <row r="10835">
          <cell r="AA10835">
            <v>0</v>
          </cell>
        </row>
        <row r="10836">
          <cell r="AA10836">
            <v>0</v>
          </cell>
        </row>
        <row r="10837">
          <cell r="AA10837">
            <v>0</v>
          </cell>
        </row>
        <row r="10838">
          <cell r="AA10838">
            <v>0</v>
          </cell>
        </row>
        <row r="10839">
          <cell r="AA10839">
            <v>0</v>
          </cell>
        </row>
        <row r="10840">
          <cell r="AA10840">
            <v>0</v>
          </cell>
        </row>
        <row r="10841">
          <cell r="AA10841">
            <v>0</v>
          </cell>
        </row>
        <row r="10842">
          <cell r="AA10842">
            <v>0</v>
          </cell>
        </row>
        <row r="10843">
          <cell r="AA10843">
            <v>0</v>
          </cell>
        </row>
        <row r="10844">
          <cell r="AA10844">
            <v>0</v>
          </cell>
        </row>
        <row r="10845">
          <cell r="AA10845">
            <v>0</v>
          </cell>
        </row>
        <row r="10846">
          <cell r="AA10846">
            <v>0</v>
          </cell>
        </row>
        <row r="10847">
          <cell r="AA10847">
            <v>0</v>
          </cell>
        </row>
        <row r="10848">
          <cell r="AA10848">
            <v>0</v>
          </cell>
        </row>
        <row r="10849">
          <cell r="AA10849">
            <v>0</v>
          </cell>
        </row>
        <row r="10850">
          <cell r="AA10850">
            <v>0</v>
          </cell>
        </row>
        <row r="10851">
          <cell r="AA10851">
            <v>0</v>
          </cell>
        </row>
        <row r="10852">
          <cell r="AA10852">
            <v>0</v>
          </cell>
        </row>
        <row r="10853">
          <cell r="AA10853">
            <v>0</v>
          </cell>
        </row>
        <row r="10854">
          <cell r="AA10854">
            <v>0</v>
          </cell>
        </row>
        <row r="10855">
          <cell r="AA10855">
            <v>0</v>
          </cell>
        </row>
        <row r="10856">
          <cell r="AA10856">
            <v>0</v>
          </cell>
        </row>
        <row r="10857">
          <cell r="AA10857">
            <v>0</v>
          </cell>
        </row>
        <row r="10858">
          <cell r="AA10858">
            <v>0</v>
          </cell>
        </row>
        <row r="10859">
          <cell r="AA10859">
            <v>0</v>
          </cell>
        </row>
        <row r="10860">
          <cell r="AA10860">
            <v>0</v>
          </cell>
        </row>
        <row r="10861">
          <cell r="AA10861">
            <v>0</v>
          </cell>
        </row>
        <row r="10862">
          <cell r="AA10862">
            <v>0</v>
          </cell>
        </row>
        <row r="10863">
          <cell r="AA10863">
            <v>0</v>
          </cell>
        </row>
        <row r="10864">
          <cell r="AA10864">
            <v>0</v>
          </cell>
        </row>
        <row r="10865">
          <cell r="AA10865">
            <v>0</v>
          </cell>
        </row>
        <row r="10866">
          <cell r="AA10866">
            <v>0</v>
          </cell>
        </row>
        <row r="10867">
          <cell r="AA10867">
            <v>0</v>
          </cell>
        </row>
        <row r="10868">
          <cell r="AA10868">
            <v>0</v>
          </cell>
        </row>
        <row r="10869">
          <cell r="AA10869">
            <v>0</v>
          </cell>
        </row>
        <row r="10870">
          <cell r="AA10870">
            <v>0</v>
          </cell>
        </row>
        <row r="10871">
          <cell r="AA10871">
            <v>0</v>
          </cell>
        </row>
        <row r="10872">
          <cell r="AA10872">
            <v>0</v>
          </cell>
        </row>
        <row r="10873">
          <cell r="AA10873">
            <v>0</v>
          </cell>
        </row>
        <row r="10874">
          <cell r="AA10874">
            <v>0</v>
          </cell>
        </row>
        <row r="10875">
          <cell r="AA10875">
            <v>0</v>
          </cell>
        </row>
        <row r="10876">
          <cell r="AA10876">
            <v>0</v>
          </cell>
        </row>
        <row r="10877">
          <cell r="AA10877">
            <v>0</v>
          </cell>
        </row>
        <row r="10878">
          <cell r="AA10878">
            <v>0</v>
          </cell>
        </row>
        <row r="10879">
          <cell r="AA10879">
            <v>0</v>
          </cell>
        </row>
        <row r="10880">
          <cell r="AA10880">
            <v>0</v>
          </cell>
        </row>
        <row r="10881">
          <cell r="AA10881">
            <v>0</v>
          </cell>
        </row>
        <row r="10882">
          <cell r="AA10882">
            <v>0</v>
          </cell>
        </row>
        <row r="10883">
          <cell r="AA10883">
            <v>0</v>
          </cell>
        </row>
        <row r="10884">
          <cell r="AA10884">
            <v>0</v>
          </cell>
        </row>
        <row r="10885">
          <cell r="AA10885">
            <v>0</v>
          </cell>
        </row>
        <row r="10886">
          <cell r="AA10886">
            <v>0</v>
          </cell>
        </row>
        <row r="10887">
          <cell r="AA10887">
            <v>0</v>
          </cell>
        </row>
        <row r="10888">
          <cell r="AA10888">
            <v>0</v>
          </cell>
        </row>
        <row r="10889">
          <cell r="AA10889">
            <v>0</v>
          </cell>
        </row>
        <row r="10890">
          <cell r="AA10890">
            <v>0</v>
          </cell>
        </row>
        <row r="10891">
          <cell r="AA10891">
            <v>0</v>
          </cell>
        </row>
        <row r="10892">
          <cell r="AA10892">
            <v>0</v>
          </cell>
        </row>
        <row r="10893">
          <cell r="AA10893">
            <v>0</v>
          </cell>
        </row>
        <row r="10894">
          <cell r="AA10894">
            <v>0</v>
          </cell>
        </row>
        <row r="10895">
          <cell r="AA10895">
            <v>0</v>
          </cell>
        </row>
        <row r="10896">
          <cell r="AA10896">
            <v>0</v>
          </cell>
        </row>
        <row r="10897">
          <cell r="AA10897">
            <v>0</v>
          </cell>
        </row>
        <row r="10898">
          <cell r="AA10898">
            <v>0</v>
          </cell>
        </row>
        <row r="10899">
          <cell r="AA10899">
            <v>0</v>
          </cell>
        </row>
        <row r="10900">
          <cell r="AA10900">
            <v>0</v>
          </cell>
        </row>
        <row r="10901">
          <cell r="AA10901">
            <v>0</v>
          </cell>
        </row>
        <row r="10902">
          <cell r="AA10902">
            <v>0</v>
          </cell>
        </row>
        <row r="10903">
          <cell r="AA10903">
            <v>0</v>
          </cell>
        </row>
        <row r="10904">
          <cell r="AA10904">
            <v>0</v>
          </cell>
        </row>
        <row r="10905">
          <cell r="AA10905">
            <v>0</v>
          </cell>
        </row>
        <row r="10906">
          <cell r="AA10906">
            <v>0</v>
          </cell>
        </row>
        <row r="10907">
          <cell r="AA10907">
            <v>0</v>
          </cell>
        </row>
        <row r="10908">
          <cell r="AA10908">
            <v>0</v>
          </cell>
        </row>
        <row r="10909">
          <cell r="AA10909">
            <v>0</v>
          </cell>
        </row>
        <row r="10910">
          <cell r="AA10910">
            <v>0</v>
          </cell>
        </row>
        <row r="10911">
          <cell r="AA10911">
            <v>0</v>
          </cell>
        </row>
        <row r="10912">
          <cell r="AA10912">
            <v>0</v>
          </cell>
        </row>
        <row r="10913">
          <cell r="AA10913">
            <v>0</v>
          </cell>
        </row>
        <row r="10914">
          <cell r="AA10914">
            <v>0</v>
          </cell>
        </row>
        <row r="10915">
          <cell r="AA10915">
            <v>0</v>
          </cell>
        </row>
        <row r="10916">
          <cell r="AA10916">
            <v>0</v>
          </cell>
        </row>
        <row r="10917">
          <cell r="AA10917">
            <v>0</v>
          </cell>
        </row>
        <row r="10918">
          <cell r="AA10918">
            <v>0</v>
          </cell>
        </row>
        <row r="10919">
          <cell r="AA10919">
            <v>0</v>
          </cell>
        </row>
        <row r="10920">
          <cell r="AA10920">
            <v>0</v>
          </cell>
        </row>
        <row r="10921">
          <cell r="AA10921">
            <v>0</v>
          </cell>
        </row>
        <row r="10922">
          <cell r="AA10922">
            <v>0</v>
          </cell>
        </row>
        <row r="10923">
          <cell r="AA10923">
            <v>0</v>
          </cell>
        </row>
        <row r="10924">
          <cell r="AA10924">
            <v>0</v>
          </cell>
        </row>
        <row r="10925">
          <cell r="AA10925">
            <v>0</v>
          </cell>
        </row>
        <row r="10926">
          <cell r="AA10926">
            <v>0</v>
          </cell>
        </row>
        <row r="10927">
          <cell r="AA10927">
            <v>0</v>
          </cell>
        </row>
        <row r="10928">
          <cell r="AA10928">
            <v>0</v>
          </cell>
        </row>
        <row r="10929">
          <cell r="AA10929">
            <v>0</v>
          </cell>
        </row>
        <row r="10930">
          <cell r="AA10930">
            <v>0</v>
          </cell>
        </row>
        <row r="10931">
          <cell r="AA10931">
            <v>0</v>
          </cell>
        </row>
        <row r="10932">
          <cell r="AA10932">
            <v>0</v>
          </cell>
        </row>
        <row r="10933">
          <cell r="AA10933">
            <v>0</v>
          </cell>
        </row>
        <row r="10934">
          <cell r="AA10934">
            <v>0</v>
          </cell>
        </row>
        <row r="10935">
          <cell r="AA10935">
            <v>0</v>
          </cell>
        </row>
        <row r="10936">
          <cell r="AA10936">
            <v>0</v>
          </cell>
        </row>
        <row r="10937">
          <cell r="AA10937">
            <v>0</v>
          </cell>
        </row>
        <row r="10938">
          <cell r="AA10938">
            <v>0</v>
          </cell>
        </row>
        <row r="10939">
          <cell r="AA10939">
            <v>0</v>
          </cell>
        </row>
        <row r="10940">
          <cell r="AA10940">
            <v>0</v>
          </cell>
        </row>
        <row r="10941">
          <cell r="AA10941">
            <v>0</v>
          </cell>
        </row>
        <row r="10942">
          <cell r="AA10942">
            <v>0</v>
          </cell>
        </row>
        <row r="10943">
          <cell r="AA10943">
            <v>0</v>
          </cell>
        </row>
        <row r="10944">
          <cell r="AA10944">
            <v>0</v>
          </cell>
        </row>
        <row r="10945">
          <cell r="AA10945">
            <v>0</v>
          </cell>
        </row>
        <row r="10946">
          <cell r="AA10946">
            <v>0</v>
          </cell>
        </row>
        <row r="10947">
          <cell r="AA10947">
            <v>0</v>
          </cell>
        </row>
        <row r="10948">
          <cell r="AA10948">
            <v>0</v>
          </cell>
        </row>
        <row r="10949">
          <cell r="AA10949">
            <v>0</v>
          </cell>
        </row>
        <row r="10950">
          <cell r="AA10950">
            <v>0</v>
          </cell>
        </row>
        <row r="10951">
          <cell r="AA10951">
            <v>0</v>
          </cell>
        </row>
        <row r="10952">
          <cell r="AA10952">
            <v>0</v>
          </cell>
        </row>
        <row r="10953">
          <cell r="AA10953">
            <v>0</v>
          </cell>
        </row>
        <row r="10954">
          <cell r="AA10954">
            <v>0</v>
          </cell>
        </row>
        <row r="10955">
          <cell r="AA10955">
            <v>0</v>
          </cell>
        </row>
        <row r="10956">
          <cell r="AA10956">
            <v>0</v>
          </cell>
        </row>
        <row r="10957">
          <cell r="AA10957">
            <v>0</v>
          </cell>
        </row>
        <row r="10958">
          <cell r="AA10958">
            <v>0</v>
          </cell>
        </row>
        <row r="10959">
          <cell r="AA10959">
            <v>0</v>
          </cell>
        </row>
        <row r="10960">
          <cell r="AA10960">
            <v>0</v>
          </cell>
        </row>
        <row r="10961">
          <cell r="AA10961">
            <v>0</v>
          </cell>
        </row>
        <row r="10962">
          <cell r="AA10962">
            <v>0</v>
          </cell>
        </row>
        <row r="10963">
          <cell r="AA10963">
            <v>0</v>
          </cell>
        </row>
        <row r="10964">
          <cell r="AA10964">
            <v>0</v>
          </cell>
        </row>
        <row r="10965">
          <cell r="AA10965">
            <v>0</v>
          </cell>
        </row>
        <row r="10966">
          <cell r="AA10966">
            <v>0</v>
          </cell>
        </row>
        <row r="10967">
          <cell r="AA10967">
            <v>0</v>
          </cell>
        </row>
        <row r="10968">
          <cell r="AA10968">
            <v>0</v>
          </cell>
        </row>
        <row r="10969">
          <cell r="AA10969">
            <v>0</v>
          </cell>
        </row>
        <row r="10970">
          <cell r="AA10970">
            <v>0</v>
          </cell>
        </row>
        <row r="10971">
          <cell r="AA10971">
            <v>0</v>
          </cell>
        </row>
        <row r="10972">
          <cell r="AA10972">
            <v>0</v>
          </cell>
        </row>
        <row r="10973">
          <cell r="AA10973">
            <v>0</v>
          </cell>
        </row>
        <row r="10974">
          <cell r="AA10974">
            <v>0</v>
          </cell>
        </row>
        <row r="10975">
          <cell r="AA10975">
            <v>0</v>
          </cell>
        </row>
        <row r="10976">
          <cell r="AA10976">
            <v>0</v>
          </cell>
        </row>
        <row r="10977">
          <cell r="AA10977">
            <v>0</v>
          </cell>
        </row>
        <row r="10978">
          <cell r="AA10978">
            <v>0</v>
          </cell>
        </row>
        <row r="10979">
          <cell r="AA10979">
            <v>0</v>
          </cell>
        </row>
        <row r="10980">
          <cell r="AA10980">
            <v>0</v>
          </cell>
        </row>
        <row r="10981">
          <cell r="AA10981">
            <v>0</v>
          </cell>
        </row>
        <row r="10982">
          <cell r="AA10982">
            <v>0</v>
          </cell>
        </row>
        <row r="10983">
          <cell r="AA10983">
            <v>0</v>
          </cell>
        </row>
        <row r="10984">
          <cell r="AA10984">
            <v>0</v>
          </cell>
        </row>
        <row r="10985">
          <cell r="AA10985">
            <v>0</v>
          </cell>
        </row>
        <row r="10986">
          <cell r="AA10986">
            <v>0</v>
          </cell>
        </row>
        <row r="10987">
          <cell r="AA10987">
            <v>0</v>
          </cell>
        </row>
        <row r="10988">
          <cell r="AA10988">
            <v>0</v>
          </cell>
        </row>
        <row r="10989">
          <cell r="AA10989">
            <v>0</v>
          </cell>
        </row>
        <row r="10990">
          <cell r="AA10990">
            <v>0</v>
          </cell>
        </row>
        <row r="10991">
          <cell r="AA10991">
            <v>0</v>
          </cell>
        </row>
        <row r="10992">
          <cell r="AA10992">
            <v>0</v>
          </cell>
        </row>
        <row r="10993">
          <cell r="AA10993">
            <v>0</v>
          </cell>
        </row>
        <row r="10994">
          <cell r="AA10994">
            <v>0</v>
          </cell>
        </row>
        <row r="10995">
          <cell r="AA10995">
            <v>0</v>
          </cell>
        </row>
        <row r="10996">
          <cell r="AA10996">
            <v>0</v>
          </cell>
        </row>
        <row r="10997">
          <cell r="AA10997">
            <v>0</v>
          </cell>
        </row>
        <row r="10998">
          <cell r="AA10998">
            <v>0</v>
          </cell>
        </row>
        <row r="10999">
          <cell r="AA10999">
            <v>0</v>
          </cell>
        </row>
        <row r="11000">
          <cell r="AA11000">
            <v>0</v>
          </cell>
        </row>
        <row r="11001">
          <cell r="AA11001">
            <v>0</v>
          </cell>
        </row>
        <row r="11002">
          <cell r="AA11002">
            <v>0</v>
          </cell>
        </row>
        <row r="11003">
          <cell r="AA11003">
            <v>0</v>
          </cell>
        </row>
        <row r="11004">
          <cell r="AA11004">
            <v>0</v>
          </cell>
        </row>
        <row r="11005">
          <cell r="AA11005">
            <v>0</v>
          </cell>
        </row>
        <row r="11006">
          <cell r="AA11006">
            <v>0</v>
          </cell>
        </row>
        <row r="11007">
          <cell r="AA11007">
            <v>0</v>
          </cell>
        </row>
        <row r="11008">
          <cell r="AA11008">
            <v>0</v>
          </cell>
        </row>
        <row r="11009">
          <cell r="AA11009">
            <v>0</v>
          </cell>
        </row>
        <row r="11010">
          <cell r="AA11010">
            <v>0</v>
          </cell>
        </row>
        <row r="11011">
          <cell r="AA11011">
            <v>0</v>
          </cell>
        </row>
        <row r="11012">
          <cell r="AA11012">
            <v>0</v>
          </cell>
        </row>
        <row r="11013">
          <cell r="AA11013">
            <v>0</v>
          </cell>
        </row>
        <row r="11014">
          <cell r="AA11014">
            <v>0</v>
          </cell>
        </row>
        <row r="11015">
          <cell r="AA11015">
            <v>0</v>
          </cell>
        </row>
        <row r="11016">
          <cell r="AA11016">
            <v>0</v>
          </cell>
        </row>
        <row r="11017">
          <cell r="AA11017">
            <v>0</v>
          </cell>
        </row>
        <row r="11018">
          <cell r="AA11018">
            <v>0</v>
          </cell>
        </row>
        <row r="11019">
          <cell r="AA11019">
            <v>0</v>
          </cell>
        </row>
        <row r="11020">
          <cell r="AA11020">
            <v>0</v>
          </cell>
        </row>
        <row r="11021">
          <cell r="AA11021">
            <v>0</v>
          </cell>
        </row>
        <row r="11022">
          <cell r="AA11022">
            <v>0</v>
          </cell>
        </row>
        <row r="11023">
          <cell r="AA11023">
            <v>0</v>
          </cell>
        </row>
        <row r="11024">
          <cell r="AA11024">
            <v>0</v>
          </cell>
        </row>
        <row r="11025">
          <cell r="AA11025">
            <v>0</v>
          </cell>
        </row>
        <row r="11026">
          <cell r="AA11026">
            <v>0</v>
          </cell>
        </row>
        <row r="11027">
          <cell r="AA11027">
            <v>0</v>
          </cell>
        </row>
        <row r="11028">
          <cell r="AA11028">
            <v>0</v>
          </cell>
        </row>
        <row r="11029">
          <cell r="AA11029">
            <v>0</v>
          </cell>
        </row>
        <row r="11030">
          <cell r="AA11030">
            <v>0</v>
          </cell>
        </row>
        <row r="11031">
          <cell r="AA11031">
            <v>0</v>
          </cell>
        </row>
        <row r="11032">
          <cell r="AA11032">
            <v>0</v>
          </cell>
        </row>
        <row r="11033">
          <cell r="AA11033">
            <v>0</v>
          </cell>
        </row>
        <row r="11034">
          <cell r="AA11034">
            <v>0</v>
          </cell>
        </row>
        <row r="11035">
          <cell r="AA11035">
            <v>0</v>
          </cell>
        </row>
        <row r="11036">
          <cell r="AA11036">
            <v>0</v>
          </cell>
        </row>
        <row r="11037">
          <cell r="AA11037">
            <v>0</v>
          </cell>
        </row>
        <row r="11038">
          <cell r="AA11038">
            <v>0</v>
          </cell>
        </row>
        <row r="11039">
          <cell r="AA11039">
            <v>0</v>
          </cell>
        </row>
        <row r="11040">
          <cell r="AA11040">
            <v>0</v>
          </cell>
        </row>
        <row r="11041">
          <cell r="AA11041">
            <v>0</v>
          </cell>
        </row>
        <row r="11042">
          <cell r="AA11042">
            <v>0</v>
          </cell>
        </row>
        <row r="11043">
          <cell r="AA11043">
            <v>0</v>
          </cell>
        </row>
        <row r="11044">
          <cell r="AA11044">
            <v>0</v>
          </cell>
        </row>
        <row r="11045">
          <cell r="AA11045">
            <v>0</v>
          </cell>
        </row>
        <row r="11046">
          <cell r="AA11046">
            <v>0</v>
          </cell>
        </row>
        <row r="11047">
          <cell r="AA11047">
            <v>0</v>
          </cell>
        </row>
        <row r="11048">
          <cell r="AA11048">
            <v>0</v>
          </cell>
        </row>
        <row r="11049">
          <cell r="AA11049">
            <v>0</v>
          </cell>
        </row>
        <row r="11050">
          <cell r="AA11050">
            <v>0</v>
          </cell>
        </row>
        <row r="11051">
          <cell r="AA11051">
            <v>0</v>
          </cell>
        </row>
        <row r="11052">
          <cell r="AA11052">
            <v>0</v>
          </cell>
        </row>
        <row r="11053">
          <cell r="AA11053">
            <v>0</v>
          </cell>
        </row>
        <row r="11054">
          <cell r="AA11054">
            <v>0</v>
          </cell>
        </row>
        <row r="11055">
          <cell r="AA11055">
            <v>0</v>
          </cell>
        </row>
        <row r="11056">
          <cell r="AA11056">
            <v>0</v>
          </cell>
        </row>
        <row r="11057">
          <cell r="AA11057">
            <v>0</v>
          </cell>
        </row>
        <row r="11058">
          <cell r="AA11058">
            <v>0</v>
          </cell>
        </row>
        <row r="11059">
          <cell r="AA11059">
            <v>0</v>
          </cell>
        </row>
        <row r="11060">
          <cell r="AA11060">
            <v>0</v>
          </cell>
        </row>
        <row r="11061">
          <cell r="AA11061">
            <v>0</v>
          </cell>
        </row>
        <row r="11062">
          <cell r="AA11062">
            <v>0</v>
          </cell>
        </row>
        <row r="11063">
          <cell r="AA11063">
            <v>0</v>
          </cell>
        </row>
        <row r="11064">
          <cell r="AA11064">
            <v>0</v>
          </cell>
        </row>
        <row r="11065">
          <cell r="AA11065">
            <v>0</v>
          </cell>
        </row>
        <row r="11066">
          <cell r="AA11066">
            <v>0</v>
          </cell>
        </row>
        <row r="11067">
          <cell r="AA11067">
            <v>0</v>
          </cell>
        </row>
        <row r="11068">
          <cell r="AA11068">
            <v>0</v>
          </cell>
        </row>
        <row r="11069">
          <cell r="AA11069">
            <v>0</v>
          </cell>
        </row>
        <row r="11070">
          <cell r="AA11070">
            <v>0</v>
          </cell>
        </row>
        <row r="11071">
          <cell r="AA11071">
            <v>0</v>
          </cell>
        </row>
        <row r="11072">
          <cell r="AA11072">
            <v>0</v>
          </cell>
        </row>
        <row r="11073">
          <cell r="AA11073">
            <v>0</v>
          </cell>
        </row>
        <row r="11074">
          <cell r="AA11074">
            <v>0</v>
          </cell>
        </row>
        <row r="11075">
          <cell r="AA11075">
            <v>0</v>
          </cell>
        </row>
        <row r="11076">
          <cell r="AA11076">
            <v>0</v>
          </cell>
        </row>
        <row r="11077">
          <cell r="AA11077">
            <v>0</v>
          </cell>
        </row>
        <row r="11078">
          <cell r="AA11078">
            <v>0</v>
          </cell>
        </row>
        <row r="11079">
          <cell r="AA11079">
            <v>0</v>
          </cell>
        </row>
        <row r="11080">
          <cell r="AA11080">
            <v>0</v>
          </cell>
        </row>
        <row r="11081">
          <cell r="AA11081">
            <v>0</v>
          </cell>
        </row>
        <row r="11082">
          <cell r="AA11082">
            <v>0</v>
          </cell>
        </row>
        <row r="11083">
          <cell r="AA11083">
            <v>0</v>
          </cell>
        </row>
        <row r="11084">
          <cell r="AA11084">
            <v>0</v>
          </cell>
        </row>
        <row r="11085">
          <cell r="AA11085">
            <v>0</v>
          </cell>
        </row>
        <row r="11086">
          <cell r="AA11086">
            <v>0</v>
          </cell>
        </row>
        <row r="11087">
          <cell r="AA11087">
            <v>0</v>
          </cell>
        </row>
        <row r="11088">
          <cell r="AA11088">
            <v>0</v>
          </cell>
        </row>
        <row r="11089">
          <cell r="AA11089">
            <v>0</v>
          </cell>
        </row>
        <row r="11090">
          <cell r="AA11090">
            <v>0</v>
          </cell>
        </row>
        <row r="11091">
          <cell r="AA11091">
            <v>0</v>
          </cell>
        </row>
        <row r="11092">
          <cell r="AA11092">
            <v>0</v>
          </cell>
        </row>
        <row r="11093">
          <cell r="AA11093">
            <v>0</v>
          </cell>
        </row>
        <row r="11094">
          <cell r="AA11094">
            <v>0</v>
          </cell>
        </row>
        <row r="11095">
          <cell r="AA11095">
            <v>0</v>
          </cell>
        </row>
        <row r="11096">
          <cell r="AA11096">
            <v>0</v>
          </cell>
        </row>
        <row r="11097">
          <cell r="AA11097">
            <v>0</v>
          </cell>
        </row>
        <row r="11098">
          <cell r="AA11098">
            <v>0</v>
          </cell>
        </row>
        <row r="11099">
          <cell r="AA11099">
            <v>0</v>
          </cell>
        </row>
        <row r="11100">
          <cell r="AA11100">
            <v>0</v>
          </cell>
        </row>
        <row r="11101">
          <cell r="AA11101">
            <v>0</v>
          </cell>
        </row>
        <row r="11102">
          <cell r="AA11102">
            <v>0</v>
          </cell>
        </row>
        <row r="11103">
          <cell r="AA11103">
            <v>0</v>
          </cell>
        </row>
        <row r="11104">
          <cell r="AA11104">
            <v>0</v>
          </cell>
        </row>
        <row r="11105">
          <cell r="AA11105">
            <v>0</v>
          </cell>
        </row>
        <row r="11106">
          <cell r="AA11106">
            <v>0</v>
          </cell>
        </row>
        <row r="11107">
          <cell r="AA11107">
            <v>0</v>
          </cell>
        </row>
        <row r="11108">
          <cell r="AA11108">
            <v>0</v>
          </cell>
        </row>
        <row r="11109">
          <cell r="AA11109">
            <v>0</v>
          </cell>
        </row>
        <row r="11110">
          <cell r="AA11110">
            <v>0</v>
          </cell>
        </row>
        <row r="11111">
          <cell r="AA11111">
            <v>0</v>
          </cell>
        </row>
        <row r="11112">
          <cell r="AA11112">
            <v>0</v>
          </cell>
        </row>
        <row r="11113">
          <cell r="AA11113">
            <v>0</v>
          </cell>
        </row>
        <row r="11114">
          <cell r="AA11114">
            <v>0</v>
          </cell>
        </row>
        <row r="11115">
          <cell r="AA11115">
            <v>0</v>
          </cell>
        </row>
        <row r="11116">
          <cell r="AA11116">
            <v>0</v>
          </cell>
        </row>
        <row r="11117">
          <cell r="AA11117">
            <v>0</v>
          </cell>
        </row>
        <row r="11118">
          <cell r="AA11118">
            <v>0</v>
          </cell>
        </row>
        <row r="11119">
          <cell r="AA11119">
            <v>0</v>
          </cell>
        </row>
        <row r="11120">
          <cell r="AA11120">
            <v>0</v>
          </cell>
        </row>
        <row r="11121">
          <cell r="AA11121">
            <v>0</v>
          </cell>
        </row>
        <row r="11122">
          <cell r="AA11122">
            <v>0</v>
          </cell>
        </row>
        <row r="11123">
          <cell r="AA11123">
            <v>0</v>
          </cell>
        </row>
        <row r="11124">
          <cell r="AA11124">
            <v>0</v>
          </cell>
        </row>
        <row r="11125">
          <cell r="AA11125">
            <v>0</v>
          </cell>
        </row>
        <row r="11126">
          <cell r="AA11126">
            <v>0</v>
          </cell>
        </row>
        <row r="11127">
          <cell r="AA11127">
            <v>0</v>
          </cell>
        </row>
        <row r="11128">
          <cell r="AA11128">
            <v>0</v>
          </cell>
        </row>
        <row r="11129">
          <cell r="AA11129">
            <v>0</v>
          </cell>
        </row>
        <row r="11130">
          <cell r="AA11130">
            <v>0</v>
          </cell>
        </row>
        <row r="11131">
          <cell r="AA11131">
            <v>0</v>
          </cell>
        </row>
        <row r="11132">
          <cell r="AA11132">
            <v>0</v>
          </cell>
        </row>
        <row r="11133">
          <cell r="AA11133">
            <v>0</v>
          </cell>
        </row>
        <row r="11134">
          <cell r="AA11134">
            <v>0</v>
          </cell>
        </row>
        <row r="11135">
          <cell r="AA11135">
            <v>0</v>
          </cell>
        </row>
        <row r="11136">
          <cell r="AA11136">
            <v>0</v>
          </cell>
        </row>
        <row r="11137">
          <cell r="AA11137">
            <v>0</v>
          </cell>
        </row>
        <row r="11138">
          <cell r="AA11138">
            <v>0</v>
          </cell>
        </row>
        <row r="11139">
          <cell r="AA11139">
            <v>0</v>
          </cell>
        </row>
        <row r="11140">
          <cell r="AA11140">
            <v>0</v>
          </cell>
        </row>
        <row r="11141">
          <cell r="AA11141">
            <v>0</v>
          </cell>
        </row>
        <row r="11142">
          <cell r="AA11142">
            <v>0</v>
          </cell>
        </row>
        <row r="11143">
          <cell r="AA11143">
            <v>0</v>
          </cell>
        </row>
        <row r="11144">
          <cell r="AA11144">
            <v>0</v>
          </cell>
        </row>
        <row r="11145">
          <cell r="AA11145">
            <v>0</v>
          </cell>
        </row>
        <row r="11146">
          <cell r="AA11146">
            <v>0</v>
          </cell>
        </row>
        <row r="11147">
          <cell r="AA11147">
            <v>0</v>
          </cell>
        </row>
        <row r="11148">
          <cell r="AA11148">
            <v>0</v>
          </cell>
        </row>
        <row r="11149">
          <cell r="AA11149">
            <v>0</v>
          </cell>
        </row>
        <row r="11150">
          <cell r="AA11150">
            <v>0</v>
          </cell>
        </row>
        <row r="11151">
          <cell r="AA11151">
            <v>0</v>
          </cell>
        </row>
        <row r="11152">
          <cell r="AA11152">
            <v>0</v>
          </cell>
        </row>
        <row r="11153">
          <cell r="AA11153">
            <v>0</v>
          </cell>
        </row>
        <row r="11154">
          <cell r="AA11154">
            <v>0</v>
          </cell>
        </row>
        <row r="11155">
          <cell r="AA11155">
            <v>0</v>
          </cell>
        </row>
        <row r="11156">
          <cell r="AA11156">
            <v>0</v>
          </cell>
        </row>
        <row r="11157">
          <cell r="AA11157">
            <v>0</v>
          </cell>
        </row>
        <row r="11158">
          <cell r="AA11158">
            <v>0</v>
          </cell>
        </row>
        <row r="11159">
          <cell r="AA11159">
            <v>0</v>
          </cell>
        </row>
        <row r="11160">
          <cell r="AA11160">
            <v>0</v>
          </cell>
        </row>
        <row r="11161">
          <cell r="AA11161">
            <v>0</v>
          </cell>
        </row>
        <row r="11162">
          <cell r="AA11162">
            <v>0</v>
          </cell>
        </row>
        <row r="11163">
          <cell r="AA11163">
            <v>0</v>
          </cell>
        </row>
        <row r="11164">
          <cell r="AA11164">
            <v>0</v>
          </cell>
        </row>
        <row r="11165">
          <cell r="AA11165">
            <v>0</v>
          </cell>
        </row>
        <row r="11166">
          <cell r="AA11166">
            <v>0</v>
          </cell>
        </row>
        <row r="11167">
          <cell r="AA11167">
            <v>0</v>
          </cell>
        </row>
        <row r="11168">
          <cell r="AA11168">
            <v>0</v>
          </cell>
        </row>
        <row r="11169">
          <cell r="AA11169">
            <v>0</v>
          </cell>
        </row>
        <row r="11170">
          <cell r="AA11170">
            <v>0</v>
          </cell>
        </row>
        <row r="11171">
          <cell r="AA11171">
            <v>0</v>
          </cell>
        </row>
        <row r="11172">
          <cell r="AA11172">
            <v>0</v>
          </cell>
        </row>
        <row r="11173">
          <cell r="AA11173">
            <v>0</v>
          </cell>
        </row>
        <row r="11174">
          <cell r="AA11174">
            <v>0</v>
          </cell>
        </row>
        <row r="11175">
          <cell r="AA11175">
            <v>0</v>
          </cell>
        </row>
        <row r="11176">
          <cell r="AA11176">
            <v>0</v>
          </cell>
        </row>
        <row r="11177">
          <cell r="AA11177">
            <v>0</v>
          </cell>
        </row>
        <row r="11178">
          <cell r="AA11178">
            <v>0</v>
          </cell>
        </row>
        <row r="11179">
          <cell r="AA11179">
            <v>0</v>
          </cell>
        </row>
        <row r="11180">
          <cell r="AA11180">
            <v>0</v>
          </cell>
        </row>
        <row r="11181">
          <cell r="AA11181">
            <v>0</v>
          </cell>
        </row>
        <row r="11182">
          <cell r="AA11182">
            <v>0</v>
          </cell>
        </row>
        <row r="11183">
          <cell r="AA11183">
            <v>0</v>
          </cell>
        </row>
        <row r="11184">
          <cell r="AA11184">
            <v>0</v>
          </cell>
        </row>
        <row r="11185">
          <cell r="AA11185">
            <v>0</v>
          </cell>
        </row>
        <row r="11186">
          <cell r="AA11186">
            <v>0</v>
          </cell>
        </row>
        <row r="11187">
          <cell r="AA11187">
            <v>0</v>
          </cell>
        </row>
        <row r="11188">
          <cell r="AA11188">
            <v>0</v>
          </cell>
        </row>
        <row r="11189">
          <cell r="AA11189">
            <v>0</v>
          </cell>
        </row>
        <row r="11190">
          <cell r="AA11190">
            <v>0</v>
          </cell>
        </row>
        <row r="11191">
          <cell r="AA11191">
            <v>0</v>
          </cell>
        </row>
        <row r="11192">
          <cell r="AA11192">
            <v>0</v>
          </cell>
        </row>
        <row r="11193">
          <cell r="AA11193">
            <v>0</v>
          </cell>
        </row>
        <row r="11194">
          <cell r="AA11194">
            <v>0</v>
          </cell>
        </row>
        <row r="11195">
          <cell r="AA11195">
            <v>0</v>
          </cell>
        </row>
        <row r="11196">
          <cell r="AA11196">
            <v>0</v>
          </cell>
        </row>
        <row r="11197">
          <cell r="AA11197">
            <v>0</v>
          </cell>
        </row>
        <row r="11198">
          <cell r="AA11198">
            <v>0</v>
          </cell>
        </row>
        <row r="11199">
          <cell r="AA11199">
            <v>0</v>
          </cell>
        </row>
        <row r="11200">
          <cell r="AA11200">
            <v>0</v>
          </cell>
        </row>
        <row r="11201">
          <cell r="AA11201">
            <v>0</v>
          </cell>
        </row>
        <row r="11202">
          <cell r="AA11202">
            <v>0</v>
          </cell>
        </row>
        <row r="11203">
          <cell r="AA11203">
            <v>0</v>
          </cell>
        </row>
        <row r="11204">
          <cell r="AA11204">
            <v>0</v>
          </cell>
        </row>
        <row r="11205">
          <cell r="AA11205">
            <v>0</v>
          </cell>
        </row>
        <row r="11206">
          <cell r="AA11206">
            <v>0</v>
          </cell>
        </row>
        <row r="11207">
          <cell r="AA11207">
            <v>0</v>
          </cell>
        </row>
        <row r="11208">
          <cell r="AA11208">
            <v>0</v>
          </cell>
        </row>
        <row r="11209">
          <cell r="AA11209">
            <v>0</v>
          </cell>
        </row>
        <row r="11210">
          <cell r="AA11210">
            <v>0</v>
          </cell>
        </row>
        <row r="11211">
          <cell r="AA11211">
            <v>0</v>
          </cell>
        </row>
        <row r="11212">
          <cell r="AA11212">
            <v>0</v>
          </cell>
        </row>
        <row r="11213">
          <cell r="AA11213">
            <v>0</v>
          </cell>
        </row>
        <row r="11214">
          <cell r="AA11214">
            <v>0</v>
          </cell>
        </row>
        <row r="11215">
          <cell r="AA11215">
            <v>0</v>
          </cell>
        </row>
        <row r="11216">
          <cell r="AA11216">
            <v>0</v>
          </cell>
        </row>
        <row r="11217">
          <cell r="AA11217">
            <v>0</v>
          </cell>
        </row>
        <row r="11218">
          <cell r="AA11218">
            <v>0</v>
          </cell>
        </row>
        <row r="11219">
          <cell r="AA11219">
            <v>0</v>
          </cell>
        </row>
        <row r="11220">
          <cell r="AA11220">
            <v>0</v>
          </cell>
        </row>
        <row r="11221">
          <cell r="AA11221">
            <v>0</v>
          </cell>
        </row>
        <row r="11222">
          <cell r="AA11222">
            <v>0</v>
          </cell>
        </row>
        <row r="11223">
          <cell r="AA11223">
            <v>0</v>
          </cell>
        </row>
        <row r="11224">
          <cell r="AA11224">
            <v>0</v>
          </cell>
        </row>
        <row r="11225">
          <cell r="AA11225">
            <v>0</v>
          </cell>
        </row>
        <row r="11226">
          <cell r="AA11226">
            <v>0</v>
          </cell>
        </row>
        <row r="11227">
          <cell r="AA11227">
            <v>0</v>
          </cell>
        </row>
        <row r="11228">
          <cell r="AA11228">
            <v>0</v>
          </cell>
        </row>
        <row r="11229">
          <cell r="AA11229">
            <v>0</v>
          </cell>
        </row>
        <row r="11230">
          <cell r="AA11230">
            <v>0</v>
          </cell>
        </row>
        <row r="11231">
          <cell r="AA11231">
            <v>0</v>
          </cell>
        </row>
        <row r="11232">
          <cell r="AA11232">
            <v>0</v>
          </cell>
        </row>
        <row r="11233">
          <cell r="AA11233">
            <v>0</v>
          </cell>
        </row>
        <row r="11234">
          <cell r="AA11234">
            <v>0</v>
          </cell>
        </row>
        <row r="11235">
          <cell r="AA11235">
            <v>0</v>
          </cell>
        </row>
        <row r="11236">
          <cell r="AA11236">
            <v>0</v>
          </cell>
        </row>
        <row r="11237">
          <cell r="AA11237">
            <v>0</v>
          </cell>
        </row>
        <row r="11238">
          <cell r="AA11238">
            <v>0</v>
          </cell>
        </row>
        <row r="11239">
          <cell r="AA11239">
            <v>0</v>
          </cell>
        </row>
        <row r="11240">
          <cell r="AA11240">
            <v>0</v>
          </cell>
        </row>
        <row r="11241">
          <cell r="AA11241">
            <v>0</v>
          </cell>
        </row>
        <row r="11242">
          <cell r="AA11242">
            <v>0</v>
          </cell>
        </row>
        <row r="11243">
          <cell r="AA11243">
            <v>0</v>
          </cell>
        </row>
        <row r="11244">
          <cell r="AA11244">
            <v>0</v>
          </cell>
        </row>
        <row r="11245">
          <cell r="AA11245">
            <v>0</v>
          </cell>
        </row>
        <row r="11246">
          <cell r="AA11246">
            <v>0</v>
          </cell>
        </row>
        <row r="11247">
          <cell r="AA11247">
            <v>0</v>
          </cell>
        </row>
        <row r="11248">
          <cell r="AA11248">
            <v>0</v>
          </cell>
        </row>
        <row r="11249">
          <cell r="AA11249">
            <v>0</v>
          </cell>
        </row>
        <row r="11250">
          <cell r="AA11250">
            <v>0</v>
          </cell>
        </row>
        <row r="11251">
          <cell r="AA11251">
            <v>0</v>
          </cell>
        </row>
        <row r="11252">
          <cell r="AA11252">
            <v>0</v>
          </cell>
        </row>
        <row r="11253">
          <cell r="AA11253">
            <v>0</v>
          </cell>
        </row>
        <row r="11254">
          <cell r="AA11254">
            <v>0</v>
          </cell>
        </row>
        <row r="11255">
          <cell r="AA11255">
            <v>0</v>
          </cell>
        </row>
        <row r="11256">
          <cell r="AA11256">
            <v>0</v>
          </cell>
        </row>
        <row r="11257">
          <cell r="AA11257">
            <v>0</v>
          </cell>
        </row>
        <row r="11258">
          <cell r="AA11258">
            <v>0</v>
          </cell>
        </row>
        <row r="11259">
          <cell r="AA11259">
            <v>0</v>
          </cell>
        </row>
        <row r="11260">
          <cell r="AA11260">
            <v>0</v>
          </cell>
        </row>
        <row r="11261">
          <cell r="AA11261">
            <v>0</v>
          </cell>
        </row>
        <row r="11262">
          <cell r="AA11262">
            <v>0</v>
          </cell>
        </row>
        <row r="11263">
          <cell r="AA11263">
            <v>0</v>
          </cell>
        </row>
        <row r="11264">
          <cell r="AA11264">
            <v>0</v>
          </cell>
        </row>
        <row r="11265">
          <cell r="AA11265">
            <v>0</v>
          </cell>
        </row>
        <row r="11266">
          <cell r="AA11266">
            <v>0</v>
          </cell>
        </row>
        <row r="11267">
          <cell r="AA11267">
            <v>0</v>
          </cell>
        </row>
        <row r="11268">
          <cell r="AA11268">
            <v>0</v>
          </cell>
        </row>
        <row r="11269">
          <cell r="AA11269">
            <v>0</v>
          </cell>
        </row>
        <row r="11270">
          <cell r="AA11270">
            <v>0</v>
          </cell>
        </row>
        <row r="11271">
          <cell r="AA11271">
            <v>0</v>
          </cell>
        </row>
        <row r="11272">
          <cell r="AA11272">
            <v>0</v>
          </cell>
        </row>
        <row r="11273">
          <cell r="AA11273">
            <v>0</v>
          </cell>
        </row>
        <row r="11274">
          <cell r="AA11274">
            <v>0</v>
          </cell>
        </row>
        <row r="11275">
          <cell r="AA11275">
            <v>0</v>
          </cell>
        </row>
        <row r="11276">
          <cell r="AA11276">
            <v>0</v>
          </cell>
        </row>
        <row r="11277">
          <cell r="AA11277">
            <v>0</v>
          </cell>
        </row>
        <row r="11278">
          <cell r="AA11278">
            <v>0</v>
          </cell>
        </row>
        <row r="11279">
          <cell r="AA11279">
            <v>0</v>
          </cell>
        </row>
        <row r="11280">
          <cell r="AA11280">
            <v>0</v>
          </cell>
        </row>
        <row r="11281">
          <cell r="AA11281">
            <v>0</v>
          </cell>
        </row>
        <row r="11282">
          <cell r="AA11282">
            <v>0</v>
          </cell>
        </row>
        <row r="11283">
          <cell r="AA11283">
            <v>0</v>
          </cell>
        </row>
        <row r="11284">
          <cell r="AA11284">
            <v>0</v>
          </cell>
        </row>
        <row r="11285">
          <cell r="AA11285">
            <v>0</v>
          </cell>
        </row>
        <row r="11286">
          <cell r="AA11286">
            <v>0</v>
          </cell>
        </row>
        <row r="11287">
          <cell r="AA11287">
            <v>0</v>
          </cell>
        </row>
        <row r="11288">
          <cell r="AA11288">
            <v>0</v>
          </cell>
        </row>
        <row r="11289">
          <cell r="AA11289">
            <v>0</v>
          </cell>
        </row>
        <row r="11290">
          <cell r="AA11290">
            <v>0</v>
          </cell>
        </row>
        <row r="11291">
          <cell r="AA11291">
            <v>0</v>
          </cell>
        </row>
        <row r="11292">
          <cell r="AA11292">
            <v>0</v>
          </cell>
        </row>
        <row r="11293">
          <cell r="AA11293">
            <v>0</v>
          </cell>
        </row>
        <row r="11294">
          <cell r="AA11294">
            <v>0</v>
          </cell>
        </row>
        <row r="11295">
          <cell r="AA11295">
            <v>0</v>
          </cell>
        </row>
        <row r="11296">
          <cell r="AA11296">
            <v>0</v>
          </cell>
        </row>
        <row r="11297">
          <cell r="AA11297">
            <v>0</v>
          </cell>
        </row>
        <row r="11298">
          <cell r="AA11298">
            <v>0</v>
          </cell>
        </row>
        <row r="11299">
          <cell r="AA11299">
            <v>0</v>
          </cell>
        </row>
        <row r="11300">
          <cell r="AA11300">
            <v>0</v>
          </cell>
        </row>
        <row r="11301">
          <cell r="AA11301">
            <v>0</v>
          </cell>
        </row>
        <row r="11302">
          <cell r="AA11302">
            <v>0</v>
          </cell>
        </row>
        <row r="11303">
          <cell r="AA11303">
            <v>0</v>
          </cell>
        </row>
        <row r="11304">
          <cell r="AA11304">
            <v>0</v>
          </cell>
        </row>
        <row r="11305">
          <cell r="AA11305">
            <v>0</v>
          </cell>
        </row>
        <row r="11306">
          <cell r="AA11306">
            <v>0</v>
          </cell>
        </row>
        <row r="11307">
          <cell r="AA11307">
            <v>0</v>
          </cell>
        </row>
        <row r="11308">
          <cell r="AA11308">
            <v>0</v>
          </cell>
        </row>
        <row r="11309">
          <cell r="AA11309">
            <v>0</v>
          </cell>
        </row>
        <row r="11310">
          <cell r="AA11310">
            <v>0</v>
          </cell>
        </row>
        <row r="11311">
          <cell r="AA11311">
            <v>0</v>
          </cell>
        </row>
        <row r="11312">
          <cell r="AA11312">
            <v>0</v>
          </cell>
        </row>
        <row r="11313">
          <cell r="AA11313">
            <v>0</v>
          </cell>
        </row>
        <row r="11314">
          <cell r="AA11314">
            <v>0</v>
          </cell>
        </row>
        <row r="11315">
          <cell r="AA11315">
            <v>0</v>
          </cell>
        </row>
        <row r="11316">
          <cell r="AA11316">
            <v>0</v>
          </cell>
        </row>
        <row r="11317">
          <cell r="AA11317">
            <v>0</v>
          </cell>
        </row>
        <row r="11318">
          <cell r="AA11318">
            <v>0</v>
          </cell>
        </row>
        <row r="11319">
          <cell r="AA11319">
            <v>0</v>
          </cell>
        </row>
        <row r="11320">
          <cell r="AA11320">
            <v>0</v>
          </cell>
        </row>
        <row r="11321">
          <cell r="AA11321">
            <v>0</v>
          </cell>
        </row>
        <row r="11322">
          <cell r="AA11322">
            <v>0</v>
          </cell>
        </row>
        <row r="11323">
          <cell r="AA11323">
            <v>0</v>
          </cell>
        </row>
        <row r="11324">
          <cell r="AA11324">
            <v>0</v>
          </cell>
        </row>
        <row r="11325">
          <cell r="AA11325">
            <v>0</v>
          </cell>
        </row>
        <row r="11326">
          <cell r="AA11326">
            <v>0</v>
          </cell>
        </row>
        <row r="11327">
          <cell r="AA11327">
            <v>0</v>
          </cell>
        </row>
        <row r="11328">
          <cell r="AA11328">
            <v>0</v>
          </cell>
        </row>
        <row r="11329">
          <cell r="AA11329">
            <v>0</v>
          </cell>
        </row>
        <row r="11330">
          <cell r="AA11330">
            <v>0</v>
          </cell>
        </row>
        <row r="11331">
          <cell r="AA11331">
            <v>0</v>
          </cell>
        </row>
        <row r="11332">
          <cell r="AA11332">
            <v>0</v>
          </cell>
        </row>
        <row r="11333">
          <cell r="AA11333">
            <v>0</v>
          </cell>
        </row>
        <row r="11334">
          <cell r="AA11334">
            <v>0</v>
          </cell>
        </row>
        <row r="11335">
          <cell r="AA11335">
            <v>0</v>
          </cell>
        </row>
        <row r="11336">
          <cell r="AA11336">
            <v>0</v>
          </cell>
        </row>
        <row r="11337">
          <cell r="AA11337">
            <v>0</v>
          </cell>
        </row>
        <row r="11338">
          <cell r="AA11338">
            <v>0</v>
          </cell>
        </row>
        <row r="11339">
          <cell r="AA11339">
            <v>0</v>
          </cell>
        </row>
        <row r="11340">
          <cell r="AA11340">
            <v>0</v>
          </cell>
        </row>
        <row r="11341">
          <cell r="AA11341">
            <v>0</v>
          </cell>
        </row>
        <row r="11342">
          <cell r="AA11342">
            <v>0</v>
          </cell>
        </row>
        <row r="11343">
          <cell r="AA11343">
            <v>0</v>
          </cell>
        </row>
        <row r="11344">
          <cell r="AA11344">
            <v>0</v>
          </cell>
        </row>
        <row r="11345">
          <cell r="AA11345">
            <v>0</v>
          </cell>
        </row>
        <row r="11346">
          <cell r="AA11346">
            <v>0</v>
          </cell>
        </row>
        <row r="11347">
          <cell r="AA11347">
            <v>0</v>
          </cell>
        </row>
        <row r="11348">
          <cell r="AA11348">
            <v>0</v>
          </cell>
        </row>
        <row r="11349">
          <cell r="AA11349">
            <v>0</v>
          </cell>
        </row>
        <row r="11350">
          <cell r="AA11350">
            <v>0</v>
          </cell>
        </row>
        <row r="11351">
          <cell r="AA11351">
            <v>0</v>
          </cell>
        </row>
        <row r="11352">
          <cell r="AA11352">
            <v>0</v>
          </cell>
        </row>
        <row r="11353">
          <cell r="AA11353">
            <v>0</v>
          </cell>
        </row>
        <row r="11354">
          <cell r="AA11354">
            <v>0</v>
          </cell>
        </row>
        <row r="11355">
          <cell r="AA11355">
            <v>0</v>
          </cell>
        </row>
        <row r="11356">
          <cell r="AA11356">
            <v>0</v>
          </cell>
        </row>
        <row r="11357">
          <cell r="AA11357">
            <v>0</v>
          </cell>
        </row>
        <row r="11358">
          <cell r="AA11358">
            <v>0</v>
          </cell>
        </row>
        <row r="11359">
          <cell r="AA11359">
            <v>0</v>
          </cell>
        </row>
        <row r="11360">
          <cell r="AA11360">
            <v>0</v>
          </cell>
        </row>
        <row r="11361">
          <cell r="AA11361">
            <v>0</v>
          </cell>
        </row>
        <row r="11362">
          <cell r="AA11362">
            <v>0</v>
          </cell>
        </row>
        <row r="11363">
          <cell r="AA11363">
            <v>0</v>
          </cell>
        </row>
        <row r="11364">
          <cell r="AA11364">
            <v>0</v>
          </cell>
        </row>
        <row r="11365">
          <cell r="AA11365">
            <v>0</v>
          </cell>
        </row>
        <row r="11366">
          <cell r="AA11366">
            <v>0</v>
          </cell>
        </row>
        <row r="11367">
          <cell r="AA11367">
            <v>0</v>
          </cell>
        </row>
        <row r="11368">
          <cell r="AA11368">
            <v>0</v>
          </cell>
        </row>
        <row r="11369">
          <cell r="AA11369">
            <v>0</v>
          </cell>
        </row>
        <row r="11370">
          <cell r="AA11370">
            <v>0</v>
          </cell>
        </row>
        <row r="11371">
          <cell r="AA11371">
            <v>0</v>
          </cell>
        </row>
        <row r="11372">
          <cell r="AA11372">
            <v>0</v>
          </cell>
        </row>
        <row r="11373">
          <cell r="AA11373">
            <v>0</v>
          </cell>
        </row>
        <row r="11374">
          <cell r="AA11374">
            <v>0</v>
          </cell>
        </row>
        <row r="11375">
          <cell r="AA11375">
            <v>0</v>
          </cell>
        </row>
        <row r="11376">
          <cell r="AA11376">
            <v>0</v>
          </cell>
        </row>
        <row r="11377">
          <cell r="AA11377">
            <v>0</v>
          </cell>
        </row>
        <row r="11378">
          <cell r="AA11378">
            <v>0</v>
          </cell>
        </row>
        <row r="11379">
          <cell r="AA11379">
            <v>0</v>
          </cell>
        </row>
        <row r="11380">
          <cell r="AA11380">
            <v>0</v>
          </cell>
        </row>
        <row r="11381">
          <cell r="AA11381">
            <v>0</v>
          </cell>
        </row>
        <row r="11382">
          <cell r="AA11382">
            <v>0</v>
          </cell>
        </row>
        <row r="11383">
          <cell r="AA11383">
            <v>0</v>
          </cell>
        </row>
        <row r="11384">
          <cell r="AA11384">
            <v>0</v>
          </cell>
        </row>
        <row r="11385">
          <cell r="AA11385">
            <v>0</v>
          </cell>
        </row>
        <row r="11386">
          <cell r="AA11386">
            <v>0</v>
          </cell>
        </row>
        <row r="11387">
          <cell r="AA11387">
            <v>0</v>
          </cell>
        </row>
        <row r="11388">
          <cell r="AA11388">
            <v>0</v>
          </cell>
        </row>
        <row r="11389">
          <cell r="AA11389">
            <v>0</v>
          </cell>
        </row>
        <row r="11390">
          <cell r="AA11390">
            <v>0</v>
          </cell>
        </row>
        <row r="11391">
          <cell r="AA11391">
            <v>0</v>
          </cell>
        </row>
        <row r="11392">
          <cell r="AA11392">
            <v>0</v>
          </cell>
        </row>
        <row r="11393">
          <cell r="AA11393">
            <v>0</v>
          </cell>
        </row>
        <row r="11394">
          <cell r="AA11394">
            <v>0</v>
          </cell>
        </row>
        <row r="11395">
          <cell r="AA11395">
            <v>0</v>
          </cell>
        </row>
        <row r="11396">
          <cell r="AA11396">
            <v>0</v>
          </cell>
        </row>
        <row r="11397">
          <cell r="AA11397">
            <v>0</v>
          </cell>
        </row>
        <row r="11398">
          <cell r="AA11398">
            <v>0</v>
          </cell>
        </row>
        <row r="11399">
          <cell r="AA11399">
            <v>0</v>
          </cell>
        </row>
        <row r="11400">
          <cell r="AA11400">
            <v>0</v>
          </cell>
        </row>
        <row r="11401">
          <cell r="AA11401">
            <v>0</v>
          </cell>
        </row>
        <row r="11402">
          <cell r="AA11402">
            <v>0</v>
          </cell>
        </row>
        <row r="11403">
          <cell r="AA11403">
            <v>0</v>
          </cell>
        </row>
        <row r="11404">
          <cell r="AA11404">
            <v>0</v>
          </cell>
        </row>
        <row r="11405">
          <cell r="AA11405">
            <v>0</v>
          </cell>
        </row>
        <row r="11406">
          <cell r="AA11406">
            <v>0</v>
          </cell>
        </row>
        <row r="11407">
          <cell r="AA11407">
            <v>0</v>
          </cell>
        </row>
        <row r="11408">
          <cell r="AA11408">
            <v>0</v>
          </cell>
        </row>
        <row r="11409">
          <cell r="AA11409">
            <v>0</v>
          </cell>
        </row>
        <row r="11410">
          <cell r="AA11410">
            <v>0</v>
          </cell>
        </row>
        <row r="11411">
          <cell r="AA11411">
            <v>0</v>
          </cell>
        </row>
        <row r="11412">
          <cell r="AA11412">
            <v>0</v>
          </cell>
        </row>
        <row r="11413">
          <cell r="AA11413">
            <v>0</v>
          </cell>
        </row>
        <row r="11414">
          <cell r="AA11414">
            <v>0</v>
          </cell>
        </row>
        <row r="11415">
          <cell r="AA11415">
            <v>0</v>
          </cell>
        </row>
        <row r="11416">
          <cell r="AA11416">
            <v>0</v>
          </cell>
        </row>
        <row r="11417">
          <cell r="AA11417">
            <v>0</v>
          </cell>
        </row>
        <row r="11418">
          <cell r="AA11418">
            <v>0</v>
          </cell>
        </row>
        <row r="11419">
          <cell r="AA11419">
            <v>0</v>
          </cell>
        </row>
        <row r="11420">
          <cell r="AA11420">
            <v>0</v>
          </cell>
        </row>
        <row r="11421">
          <cell r="AA11421">
            <v>0</v>
          </cell>
        </row>
        <row r="11422">
          <cell r="AA11422">
            <v>0</v>
          </cell>
        </row>
        <row r="11423">
          <cell r="AA11423">
            <v>0</v>
          </cell>
        </row>
        <row r="11424">
          <cell r="AA11424">
            <v>0</v>
          </cell>
        </row>
        <row r="11425">
          <cell r="AA11425">
            <v>0</v>
          </cell>
        </row>
        <row r="11426">
          <cell r="AA11426">
            <v>0</v>
          </cell>
        </row>
        <row r="11427">
          <cell r="AA11427">
            <v>0</v>
          </cell>
        </row>
        <row r="11428">
          <cell r="AA11428">
            <v>0</v>
          </cell>
        </row>
        <row r="11429">
          <cell r="AA11429">
            <v>0</v>
          </cell>
        </row>
        <row r="11430">
          <cell r="AA11430">
            <v>0</v>
          </cell>
        </row>
        <row r="11431">
          <cell r="AA11431">
            <v>0</v>
          </cell>
        </row>
        <row r="11432">
          <cell r="AA11432">
            <v>0</v>
          </cell>
        </row>
        <row r="11433">
          <cell r="AA11433">
            <v>0</v>
          </cell>
        </row>
        <row r="11434">
          <cell r="AA11434">
            <v>0</v>
          </cell>
        </row>
        <row r="11435">
          <cell r="AA11435">
            <v>0</v>
          </cell>
        </row>
        <row r="11436">
          <cell r="AA11436">
            <v>0</v>
          </cell>
        </row>
        <row r="11437">
          <cell r="AA11437">
            <v>0</v>
          </cell>
        </row>
        <row r="11438">
          <cell r="AA11438">
            <v>0</v>
          </cell>
        </row>
        <row r="11439">
          <cell r="AA11439">
            <v>0</v>
          </cell>
        </row>
        <row r="11440">
          <cell r="AA11440">
            <v>0</v>
          </cell>
        </row>
        <row r="11441">
          <cell r="AA11441">
            <v>0</v>
          </cell>
        </row>
        <row r="11442">
          <cell r="AA11442">
            <v>0</v>
          </cell>
        </row>
        <row r="11443">
          <cell r="AA11443">
            <v>0</v>
          </cell>
        </row>
        <row r="11444">
          <cell r="AA11444">
            <v>0</v>
          </cell>
        </row>
        <row r="11445">
          <cell r="AA11445">
            <v>0</v>
          </cell>
        </row>
        <row r="11446">
          <cell r="AA11446">
            <v>0</v>
          </cell>
        </row>
        <row r="11447">
          <cell r="AA11447">
            <v>0</v>
          </cell>
        </row>
        <row r="11448">
          <cell r="AA11448">
            <v>0</v>
          </cell>
        </row>
        <row r="11449">
          <cell r="AA11449">
            <v>0</v>
          </cell>
        </row>
        <row r="11450">
          <cell r="AA11450">
            <v>0</v>
          </cell>
        </row>
        <row r="11451">
          <cell r="AA11451">
            <v>0</v>
          </cell>
        </row>
        <row r="11452">
          <cell r="AA11452">
            <v>0</v>
          </cell>
        </row>
        <row r="11453">
          <cell r="AA11453">
            <v>0</v>
          </cell>
        </row>
        <row r="11454">
          <cell r="AA11454">
            <v>0</v>
          </cell>
        </row>
        <row r="11455">
          <cell r="AA11455">
            <v>0</v>
          </cell>
        </row>
        <row r="11456">
          <cell r="AA11456">
            <v>0</v>
          </cell>
        </row>
        <row r="11457">
          <cell r="AA11457">
            <v>0</v>
          </cell>
        </row>
        <row r="11458">
          <cell r="AA11458">
            <v>0</v>
          </cell>
        </row>
        <row r="11459">
          <cell r="AA11459">
            <v>0</v>
          </cell>
        </row>
        <row r="11460">
          <cell r="AA11460">
            <v>0</v>
          </cell>
        </row>
        <row r="11461">
          <cell r="AA11461">
            <v>0</v>
          </cell>
        </row>
        <row r="11462">
          <cell r="AA11462">
            <v>0</v>
          </cell>
        </row>
        <row r="11463">
          <cell r="AA11463">
            <v>0</v>
          </cell>
        </row>
        <row r="11464">
          <cell r="AA11464">
            <v>0</v>
          </cell>
        </row>
        <row r="11465">
          <cell r="AA11465">
            <v>0</v>
          </cell>
        </row>
        <row r="11466">
          <cell r="AA11466">
            <v>0</v>
          </cell>
        </row>
        <row r="11467">
          <cell r="AA11467">
            <v>0</v>
          </cell>
        </row>
        <row r="11468">
          <cell r="AA11468">
            <v>0</v>
          </cell>
        </row>
        <row r="11469">
          <cell r="AA11469">
            <v>0</v>
          </cell>
        </row>
        <row r="11470">
          <cell r="AA11470">
            <v>0</v>
          </cell>
        </row>
        <row r="11471">
          <cell r="AA11471">
            <v>0</v>
          </cell>
        </row>
        <row r="11472">
          <cell r="AA11472">
            <v>0</v>
          </cell>
        </row>
        <row r="11473">
          <cell r="AA11473">
            <v>0</v>
          </cell>
        </row>
        <row r="11474">
          <cell r="AA11474">
            <v>0</v>
          </cell>
        </row>
        <row r="11475">
          <cell r="AA11475">
            <v>0</v>
          </cell>
        </row>
        <row r="11476">
          <cell r="AA11476">
            <v>0</v>
          </cell>
        </row>
        <row r="11477">
          <cell r="AA11477">
            <v>0</v>
          </cell>
        </row>
        <row r="11478">
          <cell r="AA11478">
            <v>0</v>
          </cell>
        </row>
        <row r="11479">
          <cell r="AA11479">
            <v>0</v>
          </cell>
        </row>
        <row r="11480">
          <cell r="AA11480">
            <v>0</v>
          </cell>
        </row>
        <row r="11481">
          <cell r="AA11481">
            <v>0</v>
          </cell>
        </row>
        <row r="11482">
          <cell r="AA11482">
            <v>0</v>
          </cell>
        </row>
        <row r="11483">
          <cell r="AA11483">
            <v>0</v>
          </cell>
        </row>
        <row r="11484">
          <cell r="AA11484">
            <v>0</v>
          </cell>
        </row>
        <row r="11485">
          <cell r="AA11485">
            <v>0</v>
          </cell>
        </row>
        <row r="11486">
          <cell r="AA11486">
            <v>0</v>
          </cell>
        </row>
        <row r="11487">
          <cell r="AA11487">
            <v>0</v>
          </cell>
        </row>
        <row r="11488">
          <cell r="AA11488">
            <v>0</v>
          </cell>
        </row>
        <row r="11489">
          <cell r="AA11489">
            <v>0</v>
          </cell>
        </row>
        <row r="11490">
          <cell r="AA11490">
            <v>0</v>
          </cell>
        </row>
        <row r="11491">
          <cell r="AA11491">
            <v>0</v>
          </cell>
        </row>
        <row r="11492">
          <cell r="AA11492">
            <v>0</v>
          </cell>
        </row>
        <row r="11493">
          <cell r="AA11493">
            <v>0</v>
          </cell>
        </row>
        <row r="11494">
          <cell r="AA11494">
            <v>0</v>
          </cell>
        </row>
        <row r="11495">
          <cell r="AA11495">
            <v>0</v>
          </cell>
        </row>
        <row r="11496">
          <cell r="AA11496">
            <v>0</v>
          </cell>
        </row>
        <row r="11497">
          <cell r="AA11497">
            <v>0</v>
          </cell>
        </row>
        <row r="11498">
          <cell r="AA11498">
            <v>0</v>
          </cell>
        </row>
        <row r="11499">
          <cell r="AA11499">
            <v>0</v>
          </cell>
        </row>
        <row r="11500">
          <cell r="AA11500">
            <v>0</v>
          </cell>
        </row>
        <row r="11501">
          <cell r="AA11501">
            <v>0</v>
          </cell>
        </row>
        <row r="11502">
          <cell r="AA11502">
            <v>0</v>
          </cell>
        </row>
        <row r="11503">
          <cell r="AA11503">
            <v>0</v>
          </cell>
        </row>
        <row r="11504">
          <cell r="AA11504">
            <v>0</v>
          </cell>
        </row>
        <row r="11505">
          <cell r="AA11505">
            <v>0</v>
          </cell>
        </row>
        <row r="11506">
          <cell r="AA11506">
            <v>0</v>
          </cell>
        </row>
        <row r="11507">
          <cell r="AA11507">
            <v>0</v>
          </cell>
        </row>
        <row r="11508">
          <cell r="AA11508">
            <v>0</v>
          </cell>
        </row>
        <row r="11509">
          <cell r="AA11509">
            <v>0</v>
          </cell>
        </row>
        <row r="11510">
          <cell r="AA11510">
            <v>0</v>
          </cell>
        </row>
        <row r="11511">
          <cell r="AA11511">
            <v>0</v>
          </cell>
        </row>
        <row r="11512">
          <cell r="AA11512">
            <v>0</v>
          </cell>
        </row>
        <row r="11513">
          <cell r="AA11513">
            <v>0</v>
          </cell>
        </row>
        <row r="11514">
          <cell r="AA11514">
            <v>0</v>
          </cell>
        </row>
        <row r="11515">
          <cell r="AA11515">
            <v>0</v>
          </cell>
        </row>
        <row r="11516">
          <cell r="AA11516">
            <v>0</v>
          </cell>
        </row>
        <row r="11517">
          <cell r="AA11517">
            <v>0</v>
          </cell>
        </row>
        <row r="11518">
          <cell r="AA11518">
            <v>0</v>
          </cell>
        </row>
        <row r="11519">
          <cell r="AA11519">
            <v>0</v>
          </cell>
        </row>
        <row r="11520">
          <cell r="AA11520">
            <v>0</v>
          </cell>
        </row>
        <row r="11521">
          <cell r="AA11521">
            <v>0</v>
          </cell>
        </row>
        <row r="11522">
          <cell r="AA11522">
            <v>0</v>
          </cell>
        </row>
        <row r="11523">
          <cell r="AA11523">
            <v>0</v>
          </cell>
        </row>
        <row r="11524">
          <cell r="AA11524">
            <v>0</v>
          </cell>
        </row>
        <row r="11525">
          <cell r="AA11525">
            <v>0</v>
          </cell>
        </row>
        <row r="11526">
          <cell r="AA11526">
            <v>0</v>
          </cell>
        </row>
        <row r="11527">
          <cell r="AA11527">
            <v>0</v>
          </cell>
        </row>
        <row r="11528">
          <cell r="AA11528">
            <v>0</v>
          </cell>
        </row>
        <row r="11529">
          <cell r="AA11529">
            <v>0</v>
          </cell>
        </row>
        <row r="11530">
          <cell r="AA11530">
            <v>0</v>
          </cell>
        </row>
        <row r="11531">
          <cell r="AA11531">
            <v>0</v>
          </cell>
        </row>
        <row r="11532">
          <cell r="AA11532">
            <v>0</v>
          </cell>
        </row>
        <row r="11533">
          <cell r="AA11533">
            <v>0</v>
          </cell>
        </row>
        <row r="11534">
          <cell r="AA11534">
            <v>0</v>
          </cell>
        </row>
        <row r="11535">
          <cell r="AA11535">
            <v>0</v>
          </cell>
        </row>
        <row r="11536">
          <cell r="AA11536">
            <v>0</v>
          </cell>
        </row>
        <row r="11537">
          <cell r="AA11537">
            <v>0</v>
          </cell>
        </row>
        <row r="11538">
          <cell r="AA11538">
            <v>0</v>
          </cell>
        </row>
        <row r="11539">
          <cell r="AA11539">
            <v>0</v>
          </cell>
        </row>
        <row r="11540">
          <cell r="AA11540">
            <v>0</v>
          </cell>
        </row>
        <row r="11541">
          <cell r="AA11541">
            <v>0</v>
          </cell>
        </row>
        <row r="11542">
          <cell r="AA11542">
            <v>0</v>
          </cell>
        </row>
        <row r="11543">
          <cell r="AA11543">
            <v>0</v>
          </cell>
        </row>
        <row r="11544">
          <cell r="AA11544">
            <v>0</v>
          </cell>
        </row>
        <row r="11545">
          <cell r="AA11545">
            <v>0</v>
          </cell>
        </row>
        <row r="11546">
          <cell r="AA11546">
            <v>0</v>
          </cell>
        </row>
        <row r="11547">
          <cell r="AA11547">
            <v>0</v>
          </cell>
        </row>
        <row r="11548">
          <cell r="AA11548">
            <v>0</v>
          </cell>
        </row>
        <row r="11549">
          <cell r="AA11549">
            <v>0</v>
          </cell>
        </row>
        <row r="11550">
          <cell r="AA11550">
            <v>0</v>
          </cell>
        </row>
        <row r="11551">
          <cell r="AA11551">
            <v>0</v>
          </cell>
        </row>
        <row r="11552">
          <cell r="AA11552">
            <v>0</v>
          </cell>
        </row>
        <row r="11553">
          <cell r="AA11553">
            <v>0</v>
          </cell>
        </row>
        <row r="11554">
          <cell r="AA11554">
            <v>0</v>
          </cell>
        </row>
        <row r="11555">
          <cell r="AA11555">
            <v>0</v>
          </cell>
        </row>
        <row r="11556">
          <cell r="AA11556">
            <v>0</v>
          </cell>
        </row>
        <row r="11557">
          <cell r="AA11557">
            <v>0</v>
          </cell>
        </row>
        <row r="11558">
          <cell r="AA11558">
            <v>0</v>
          </cell>
        </row>
        <row r="11559">
          <cell r="AA11559">
            <v>0</v>
          </cell>
        </row>
        <row r="11560">
          <cell r="AA11560">
            <v>0</v>
          </cell>
        </row>
        <row r="11561">
          <cell r="AA11561">
            <v>0</v>
          </cell>
        </row>
        <row r="11562">
          <cell r="AA11562">
            <v>0</v>
          </cell>
        </row>
        <row r="11563">
          <cell r="AA11563">
            <v>0</v>
          </cell>
        </row>
        <row r="11564">
          <cell r="AA11564">
            <v>0</v>
          </cell>
        </row>
        <row r="11565">
          <cell r="AA11565">
            <v>0</v>
          </cell>
        </row>
        <row r="11566">
          <cell r="AA11566">
            <v>0</v>
          </cell>
        </row>
        <row r="11567">
          <cell r="AA11567">
            <v>0</v>
          </cell>
        </row>
        <row r="11568">
          <cell r="AA11568">
            <v>0</v>
          </cell>
        </row>
        <row r="11569">
          <cell r="AA11569">
            <v>0</v>
          </cell>
        </row>
        <row r="11570">
          <cell r="AA11570">
            <v>0</v>
          </cell>
        </row>
        <row r="11571">
          <cell r="AA11571">
            <v>0</v>
          </cell>
        </row>
        <row r="11572">
          <cell r="AA11572">
            <v>0</v>
          </cell>
        </row>
        <row r="11573">
          <cell r="AA11573">
            <v>0</v>
          </cell>
        </row>
        <row r="11574">
          <cell r="AA11574">
            <v>0</v>
          </cell>
        </row>
        <row r="11575">
          <cell r="AA11575">
            <v>0</v>
          </cell>
        </row>
        <row r="11576">
          <cell r="AA11576">
            <v>0</v>
          </cell>
        </row>
        <row r="11577">
          <cell r="AA11577">
            <v>0</v>
          </cell>
        </row>
        <row r="11578">
          <cell r="AA11578">
            <v>0</v>
          </cell>
        </row>
        <row r="11579">
          <cell r="AA11579">
            <v>0</v>
          </cell>
        </row>
        <row r="11580">
          <cell r="AA11580">
            <v>0</v>
          </cell>
        </row>
        <row r="11581">
          <cell r="AA11581">
            <v>0</v>
          </cell>
        </row>
        <row r="11582">
          <cell r="AA11582">
            <v>0</v>
          </cell>
        </row>
        <row r="11583">
          <cell r="AA11583">
            <v>0</v>
          </cell>
        </row>
        <row r="11584">
          <cell r="AA11584">
            <v>0</v>
          </cell>
        </row>
        <row r="11585">
          <cell r="AA11585">
            <v>0</v>
          </cell>
        </row>
        <row r="11586">
          <cell r="AA11586">
            <v>0</v>
          </cell>
        </row>
        <row r="11587">
          <cell r="AA11587">
            <v>0</v>
          </cell>
        </row>
        <row r="11588">
          <cell r="AA11588">
            <v>0</v>
          </cell>
        </row>
        <row r="11589">
          <cell r="AA11589">
            <v>0</v>
          </cell>
        </row>
        <row r="11590">
          <cell r="AA11590">
            <v>0</v>
          </cell>
        </row>
        <row r="11591">
          <cell r="AA11591">
            <v>0</v>
          </cell>
        </row>
        <row r="11592">
          <cell r="AA11592">
            <v>0</v>
          </cell>
        </row>
        <row r="11593">
          <cell r="AA11593">
            <v>0</v>
          </cell>
        </row>
        <row r="11594">
          <cell r="AA11594">
            <v>0</v>
          </cell>
        </row>
        <row r="11595">
          <cell r="AA11595">
            <v>0</v>
          </cell>
        </row>
        <row r="11596">
          <cell r="AA11596">
            <v>0</v>
          </cell>
        </row>
        <row r="11597">
          <cell r="AA11597">
            <v>0</v>
          </cell>
        </row>
        <row r="11598">
          <cell r="AA11598">
            <v>0</v>
          </cell>
        </row>
        <row r="11599">
          <cell r="AA11599">
            <v>0</v>
          </cell>
        </row>
        <row r="11600">
          <cell r="AA11600">
            <v>0</v>
          </cell>
        </row>
        <row r="11601">
          <cell r="AA11601">
            <v>0</v>
          </cell>
        </row>
        <row r="11602">
          <cell r="AA11602">
            <v>0</v>
          </cell>
        </row>
        <row r="11603">
          <cell r="AA11603">
            <v>0</v>
          </cell>
        </row>
        <row r="11604">
          <cell r="AA11604">
            <v>0</v>
          </cell>
        </row>
        <row r="11605">
          <cell r="AA11605">
            <v>0</v>
          </cell>
        </row>
        <row r="11606">
          <cell r="AA11606">
            <v>0</v>
          </cell>
        </row>
        <row r="11607">
          <cell r="AA11607">
            <v>0</v>
          </cell>
        </row>
        <row r="11608">
          <cell r="AA11608">
            <v>0</v>
          </cell>
        </row>
        <row r="11609">
          <cell r="AA11609">
            <v>0</v>
          </cell>
        </row>
        <row r="11610">
          <cell r="AA11610">
            <v>0</v>
          </cell>
        </row>
        <row r="11611">
          <cell r="AA11611">
            <v>0</v>
          </cell>
        </row>
        <row r="11612">
          <cell r="AA11612">
            <v>0</v>
          </cell>
        </row>
        <row r="11613">
          <cell r="AA11613">
            <v>0</v>
          </cell>
        </row>
        <row r="11614">
          <cell r="AA11614">
            <v>0</v>
          </cell>
        </row>
        <row r="11615">
          <cell r="AA11615">
            <v>0</v>
          </cell>
        </row>
        <row r="11616">
          <cell r="AA11616">
            <v>0</v>
          </cell>
        </row>
        <row r="11617">
          <cell r="AA11617">
            <v>0</v>
          </cell>
        </row>
        <row r="11618">
          <cell r="AA11618">
            <v>0</v>
          </cell>
        </row>
        <row r="11619">
          <cell r="AA11619">
            <v>0</v>
          </cell>
        </row>
        <row r="11620">
          <cell r="AA11620">
            <v>0</v>
          </cell>
        </row>
        <row r="11621">
          <cell r="AA11621">
            <v>0</v>
          </cell>
        </row>
        <row r="11622">
          <cell r="AA11622">
            <v>0</v>
          </cell>
        </row>
        <row r="11623">
          <cell r="AA11623">
            <v>0</v>
          </cell>
        </row>
        <row r="11624">
          <cell r="AA11624">
            <v>0</v>
          </cell>
        </row>
        <row r="11625">
          <cell r="AA11625">
            <v>0</v>
          </cell>
        </row>
        <row r="11626">
          <cell r="AA11626">
            <v>0</v>
          </cell>
        </row>
        <row r="11627">
          <cell r="AA11627">
            <v>0</v>
          </cell>
        </row>
        <row r="11628">
          <cell r="AA11628">
            <v>0</v>
          </cell>
        </row>
        <row r="11629">
          <cell r="AA11629">
            <v>0</v>
          </cell>
        </row>
        <row r="11630">
          <cell r="AA11630">
            <v>0</v>
          </cell>
        </row>
        <row r="11631">
          <cell r="AA11631">
            <v>0</v>
          </cell>
        </row>
        <row r="11632">
          <cell r="AA11632">
            <v>0</v>
          </cell>
        </row>
        <row r="11633">
          <cell r="AA11633">
            <v>0</v>
          </cell>
        </row>
        <row r="11634">
          <cell r="AA11634">
            <v>0</v>
          </cell>
        </row>
        <row r="11635">
          <cell r="AA11635">
            <v>0</v>
          </cell>
        </row>
        <row r="11636">
          <cell r="AA11636">
            <v>0</v>
          </cell>
        </row>
        <row r="11637">
          <cell r="AA11637">
            <v>0</v>
          </cell>
        </row>
        <row r="11638">
          <cell r="AA11638">
            <v>0</v>
          </cell>
        </row>
        <row r="11639">
          <cell r="AA11639">
            <v>0</v>
          </cell>
        </row>
        <row r="11640">
          <cell r="AA11640">
            <v>0</v>
          </cell>
        </row>
        <row r="11641">
          <cell r="AA11641">
            <v>0</v>
          </cell>
        </row>
        <row r="11642">
          <cell r="AA11642">
            <v>0</v>
          </cell>
        </row>
        <row r="11643">
          <cell r="AA11643">
            <v>0</v>
          </cell>
        </row>
        <row r="11644">
          <cell r="AA11644">
            <v>0</v>
          </cell>
        </row>
        <row r="11645">
          <cell r="AA11645">
            <v>0</v>
          </cell>
        </row>
        <row r="11646">
          <cell r="AA11646">
            <v>0</v>
          </cell>
        </row>
        <row r="11647">
          <cell r="AA11647">
            <v>0</v>
          </cell>
        </row>
        <row r="11648">
          <cell r="AA11648">
            <v>0</v>
          </cell>
        </row>
        <row r="11649">
          <cell r="AA11649">
            <v>0</v>
          </cell>
        </row>
        <row r="11650">
          <cell r="AA11650">
            <v>0</v>
          </cell>
        </row>
        <row r="11651">
          <cell r="AA11651">
            <v>0</v>
          </cell>
        </row>
        <row r="11652">
          <cell r="AA11652">
            <v>0</v>
          </cell>
        </row>
        <row r="11653">
          <cell r="AA11653">
            <v>0</v>
          </cell>
        </row>
        <row r="11654">
          <cell r="AA11654">
            <v>0</v>
          </cell>
        </row>
        <row r="11655">
          <cell r="AA11655">
            <v>0</v>
          </cell>
        </row>
        <row r="11656">
          <cell r="AA11656">
            <v>0</v>
          </cell>
        </row>
        <row r="11657">
          <cell r="AA11657">
            <v>0</v>
          </cell>
        </row>
        <row r="11658">
          <cell r="AA11658">
            <v>0</v>
          </cell>
        </row>
        <row r="11659">
          <cell r="AA11659">
            <v>0</v>
          </cell>
        </row>
        <row r="11660">
          <cell r="AA11660">
            <v>0</v>
          </cell>
        </row>
        <row r="11661">
          <cell r="AA11661">
            <v>0</v>
          </cell>
        </row>
        <row r="11662">
          <cell r="AA11662">
            <v>0</v>
          </cell>
        </row>
        <row r="11663">
          <cell r="AA11663">
            <v>0</v>
          </cell>
        </row>
        <row r="11664">
          <cell r="AA11664">
            <v>0</v>
          </cell>
        </row>
        <row r="11665">
          <cell r="AA11665">
            <v>0</v>
          </cell>
        </row>
        <row r="11666">
          <cell r="AA11666">
            <v>0</v>
          </cell>
        </row>
        <row r="11667">
          <cell r="AA11667">
            <v>0</v>
          </cell>
        </row>
        <row r="11668">
          <cell r="AA11668">
            <v>0</v>
          </cell>
        </row>
        <row r="11669">
          <cell r="AA11669">
            <v>0</v>
          </cell>
        </row>
        <row r="11670">
          <cell r="AA11670">
            <v>0</v>
          </cell>
        </row>
        <row r="11671">
          <cell r="AA11671">
            <v>0</v>
          </cell>
        </row>
        <row r="11672">
          <cell r="AA11672">
            <v>0</v>
          </cell>
        </row>
        <row r="11673">
          <cell r="AA11673">
            <v>0</v>
          </cell>
        </row>
        <row r="11674">
          <cell r="AA11674">
            <v>0</v>
          </cell>
        </row>
        <row r="11675">
          <cell r="AA11675">
            <v>0</v>
          </cell>
        </row>
        <row r="11676">
          <cell r="AA11676">
            <v>0</v>
          </cell>
        </row>
        <row r="11677">
          <cell r="AA11677">
            <v>0</v>
          </cell>
        </row>
        <row r="11678">
          <cell r="AA11678">
            <v>0</v>
          </cell>
        </row>
        <row r="11679">
          <cell r="AA11679">
            <v>0</v>
          </cell>
        </row>
        <row r="11680">
          <cell r="AA11680">
            <v>0</v>
          </cell>
        </row>
        <row r="11681">
          <cell r="AA11681">
            <v>0</v>
          </cell>
        </row>
        <row r="11682">
          <cell r="AA11682">
            <v>0</v>
          </cell>
        </row>
        <row r="11683">
          <cell r="AA11683">
            <v>0</v>
          </cell>
        </row>
        <row r="11684">
          <cell r="AA11684">
            <v>0</v>
          </cell>
        </row>
        <row r="11685">
          <cell r="AA11685">
            <v>0</v>
          </cell>
        </row>
        <row r="11686">
          <cell r="AA11686">
            <v>0</v>
          </cell>
        </row>
        <row r="11687">
          <cell r="AA11687">
            <v>0</v>
          </cell>
        </row>
        <row r="11688">
          <cell r="AA11688">
            <v>0</v>
          </cell>
        </row>
        <row r="11689">
          <cell r="AA11689">
            <v>0</v>
          </cell>
        </row>
        <row r="11690">
          <cell r="AA11690">
            <v>0</v>
          </cell>
        </row>
        <row r="11691">
          <cell r="AA11691">
            <v>0</v>
          </cell>
        </row>
        <row r="11692">
          <cell r="AA11692">
            <v>0</v>
          </cell>
        </row>
        <row r="11693">
          <cell r="AA11693">
            <v>0</v>
          </cell>
        </row>
        <row r="11694">
          <cell r="AA11694">
            <v>0</v>
          </cell>
        </row>
        <row r="11695">
          <cell r="AA11695">
            <v>0</v>
          </cell>
        </row>
        <row r="11696">
          <cell r="AA11696">
            <v>0</v>
          </cell>
        </row>
        <row r="11697">
          <cell r="AA11697">
            <v>0</v>
          </cell>
        </row>
        <row r="11698">
          <cell r="AA11698">
            <v>0</v>
          </cell>
        </row>
        <row r="11699">
          <cell r="AA11699">
            <v>0</v>
          </cell>
        </row>
        <row r="11700">
          <cell r="AA11700">
            <v>0</v>
          </cell>
        </row>
        <row r="11701">
          <cell r="AA11701">
            <v>0</v>
          </cell>
        </row>
        <row r="11702">
          <cell r="AA11702">
            <v>0</v>
          </cell>
        </row>
        <row r="11703">
          <cell r="AA11703">
            <v>0</v>
          </cell>
        </row>
        <row r="11704">
          <cell r="AA11704">
            <v>0</v>
          </cell>
        </row>
        <row r="11705">
          <cell r="AA11705">
            <v>0</v>
          </cell>
        </row>
        <row r="11706">
          <cell r="AA11706">
            <v>0</v>
          </cell>
        </row>
        <row r="11707">
          <cell r="AA11707">
            <v>0</v>
          </cell>
        </row>
        <row r="11708">
          <cell r="AA11708">
            <v>0</v>
          </cell>
        </row>
        <row r="11709">
          <cell r="AA11709">
            <v>0</v>
          </cell>
        </row>
        <row r="11710">
          <cell r="AA11710">
            <v>0</v>
          </cell>
        </row>
        <row r="11711">
          <cell r="AA11711">
            <v>0</v>
          </cell>
        </row>
        <row r="11712">
          <cell r="AA11712">
            <v>0</v>
          </cell>
        </row>
        <row r="11713">
          <cell r="AA11713">
            <v>0</v>
          </cell>
        </row>
        <row r="11714">
          <cell r="AA11714">
            <v>0</v>
          </cell>
        </row>
        <row r="11715">
          <cell r="AA11715">
            <v>0</v>
          </cell>
        </row>
        <row r="11716">
          <cell r="AA11716">
            <v>0</v>
          </cell>
        </row>
        <row r="11717">
          <cell r="AA11717">
            <v>0</v>
          </cell>
        </row>
        <row r="11718">
          <cell r="AA11718">
            <v>0</v>
          </cell>
        </row>
        <row r="11719">
          <cell r="AA11719">
            <v>0</v>
          </cell>
        </row>
        <row r="11720">
          <cell r="AA11720">
            <v>0</v>
          </cell>
        </row>
        <row r="11721">
          <cell r="AA11721">
            <v>0</v>
          </cell>
        </row>
        <row r="11722">
          <cell r="AA11722">
            <v>0</v>
          </cell>
        </row>
        <row r="11723">
          <cell r="AA11723">
            <v>0</v>
          </cell>
        </row>
        <row r="11724">
          <cell r="AA11724">
            <v>0</v>
          </cell>
        </row>
        <row r="11725">
          <cell r="AA11725">
            <v>0</v>
          </cell>
        </row>
        <row r="11726">
          <cell r="AA11726">
            <v>0</v>
          </cell>
        </row>
        <row r="11727">
          <cell r="AA11727">
            <v>0</v>
          </cell>
        </row>
        <row r="11728">
          <cell r="AA11728">
            <v>0</v>
          </cell>
        </row>
        <row r="11729">
          <cell r="AA11729">
            <v>0</v>
          </cell>
        </row>
        <row r="11730">
          <cell r="AA11730">
            <v>0</v>
          </cell>
        </row>
        <row r="11731">
          <cell r="AA11731">
            <v>0</v>
          </cell>
        </row>
        <row r="11732">
          <cell r="AA11732">
            <v>0</v>
          </cell>
        </row>
        <row r="11733">
          <cell r="AA11733">
            <v>0</v>
          </cell>
        </row>
        <row r="11734">
          <cell r="AA11734">
            <v>0</v>
          </cell>
        </row>
        <row r="11735">
          <cell r="AA11735">
            <v>0</v>
          </cell>
        </row>
        <row r="11736">
          <cell r="AA11736">
            <v>0</v>
          </cell>
        </row>
        <row r="11737">
          <cell r="AA11737">
            <v>0</v>
          </cell>
        </row>
        <row r="11738">
          <cell r="AA11738">
            <v>0</v>
          </cell>
        </row>
        <row r="11739">
          <cell r="AA11739">
            <v>0</v>
          </cell>
        </row>
        <row r="11740">
          <cell r="AA11740">
            <v>0</v>
          </cell>
        </row>
        <row r="11741">
          <cell r="AA11741">
            <v>0</v>
          </cell>
        </row>
        <row r="11742">
          <cell r="AA11742">
            <v>0</v>
          </cell>
        </row>
        <row r="11743">
          <cell r="AA11743">
            <v>0</v>
          </cell>
        </row>
        <row r="11744">
          <cell r="AA11744">
            <v>0</v>
          </cell>
        </row>
        <row r="11745">
          <cell r="AA11745">
            <v>0</v>
          </cell>
        </row>
        <row r="11746">
          <cell r="AA11746">
            <v>0</v>
          </cell>
        </row>
        <row r="11747">
          <cell r="AA11747">
            <v>0</v>
          </cell>
        </row>
        <row r="11748">
          <cell r="AA11748">
            <v>0</v>
          </cell>
        </row>
        <row r="11749">
          <cell r="AA11749">
            <v>0</v>
          </cell>
        </row>
        <row r="11750">
          <cell r="AA11750">
            <v>0</v>
          </cell>
        </row>
        <row r="11751">
          <cell r="AA11751">
            <v>0</v>
          </cell>
        </row>
        <row r="11752">
          <cell r="AA11752">
            <v>0</v>
          </cell>
        </row>
        <row r="11753">
          <cell r="AA11753">
            <v>0</v>
          </cell>
        </row>
        <row r="11754">
          <cell r="AA11754">
            <v>0</v>
          </cell>
        </row>
        <row r="11755">
          <cell r="AA11755">
            <v>0</v>
          </cell>
        </row>
        <row r="11756">
          <cell r="AA11756">
            <v>0</v>
          </cell>
        </row>
        <row r="11757">
          <cell r="AA11757">
            <v>0</v>
          </cell>
        </row>
        <row r="11758">
          <cell r="AA11758">
            <v>0</v>
          </cell>
        </row>
        <row r="11759">
          <cell r="AA11759">
            <v>0</v>
          </cell>
        </row>
        <row r="11760">
          <cell r="AA11760">
            <v>0</v>
          </cell>
        </row>
        <row r="11761">
          <cell r="AA11761">
            <v>0</v>
          </cell>
        </row>
        <row r="11762">
          <cell r="AA11762">
            <v>0</v>
          </cell>
        </row>
        <row r="11763">
          <cell r="AA11763">
            <v>0</v>
          </cell>
        </row>
        <row r="11764">
          <cell r="AA11764">
            <v>0</v>
          </cell>
        </row>
        <row r="11765">
          <cell r="AA11765">
            <v>0</v>
          </cell>
        </row>
        <row r="11766">
          <cell r="AA11766">
            <v>0</v>
          </cell>
        </row>
        <row r="11767">
          <cell r="AA11767">
            <v>0</v>
          </cell>
        </row>
        <row r="11768">
          <cell r="AA11768">
            <v>0</v>
          </cell>
        </row>
        <row r="11769">
          <cell r="AA11769">
            <v>0</v>
          </cell>
        </row>
        <row r="11770">
          <cell r="AA11770">
            <v>0</v>
          </cell>
        </row>
        <row r="11771">
          <cell r="AA11771">
            <v>0</v>
          </cell>
        </row>
        <row r="11772">
          <cell r="AA11772">
            <v>0</v>
          </cell>
        </row>
        <row r="11773">
          <cell r="AA11773">
            <v>0</v>
          </cell>
        </row>
        <row r="11774">
          <cell r="AA11774">
            <v>0</v>
          </cell>
        </row>
        <row r="11775">
          <cell r="AA11775">
            <v>0</v>
          </cell>
        </row>
        <row r="11776">
          <cell r="AA11776">
            <v>0</v>
          </cell>
        </row>
        <row r="11777">
          <cell r="AA11777">
            <v>0</v>
          </cell>
        </row>
        <row r="11778">
          <cell r="AA11778">
            <v>0</v>
          </cell>
        </row>
        <row r="11779">
          <cell r="AA11779">
            <v>0</v>
          </cell>
        </row>
        <row r="11780">
          <cell r="AA11780">
            <v>0</v>
          </cell>
        </row>
        <row r="11781">
          <cell r="AA11781">
            <v>0</v>
          </cell>
        </row>
        <row r="11782">
          <cell r="AA11782">
            <v>0</v>
          </cell>
        </row>
        <row r="11783">
          <cell r="AA11783">
            <v>0</v>
          </cell>
        </row>
        <row r="11784">
          <cell r="AA11784">
            <v>0</v>
          </cell>
        </row>
        <row r="11785">
          <cell r="AA11785">
            <v>0</v>
          </cell>
        </row>
        <row r="11786">
          <cell r="AA11786">
            <v>0</v>
          </cell>
        </row>
        <row r="11787">
          <cell r="AA11787">
            <v>0</v>
          </cell>
        </row>
        <row r="11788">
          <cell r="AA11788">
            <v>0</v>
          </cell>
        </row>
        <row r="11789">
          <cell r="AA11789">
            <v>0</v>
          </cell>
        </row>
        <row r="11790">
          <cell r="AA11790">
            <v>0</v>
          </cell>
        </row>
        <row r="11791">
          <cell r="AA11791">
            <v>0</v>
          </cell>
        </row>
        <row r="11792">
          <cell r="AA11792">
            <v>0</v>
          </cell>
        </row>
        <row r="11793">
          <cell r="AA11793">
            <v>0</v>
          </cell>
        </row>
        <row r="11794">
          <cell r="AA11794">
            <v>0</v>
          </cell>
        </row>
        <row r="11795">
          <cell r="AA11795">
            <v>0</v>
          </cell>
        </row>
        <row r="11796">
          <cell r="AA11796">
            <v>0</v>
          </cell>
        </row>
        <row r="11797">
          <cell r="AA11797">
            <v>0</v>
          </cell>
        </row>
        <row r="11798">
          <cell r="AA11798">
            <v>0</v>
          </cell>
        </row>
        <row r="11799">
          <cell r="AA11799">
            <v>0</v>
          </cell>
        </row>
        <row r="11800">
          <cell r="AA11800">
            <v>0</v>
          </cell>
        </row>
        <row r="11801">
          <cell r="AA11801">
            <v>0</v>
          </cell>
        </row>
        <row r="11802">
          <cell r="AA11802">
            <v>0</v>
          </cell>
        </row>
        <row r="11803">
          <cell r="AA11803">
            <v>0</v>
          </cell>
        </row>
        <row r="11804">
          <cell r="AA11804">
            <v>0</v>
          </cell>
        </row>
        <row r="11805">
          <cell r="AA11805">
            <v>0</v>
          </cell>
        </row>
        <row r="11806">
          <cell r="AA11806">
            <v>0</v>
          </cell>
        </row>
        <row r="11807">
          <cell r="AA11807">
            <v>0</v>
          </cell>
        </row>
        <row r="11808">
          <cell r="AA11808">
            <v>0</v>
          </cell>
        </row>
        <row r="11809">
          <cell r="AA11809">
            <v>0</v>
          </cell>
        </row>
        <row r="11810">
          <cell r="AA11810">
            <v>0</v>
          </cell>
        </row>
        <row r="11811">
          <cell r="AA11811">
            <v>0</v>
          </cell>
        </row>
        <row r="11812">
          <cell r="AA11812">
            <v>0</v>
          </cell>
        </row>
        <row r="11813">
          <cell r="AA11813">
            <v>0</v>
          </cell>
        </row>
        <row r="11814">
          <cell r="AA11814">
            <v>0</v>
          </cell>
        </row>
        <row r="11815">
          <cell r="AA11815">
            <v>0</v>
          </cell>
        </row>
        <row r="11816">
          <cell r="AA11816">
            <v>0</v>
          </cell>
        </row>
        <row r="11817">
          <cell r="AA11817">
            <v>0</v>
          </cell>
        </row>
        <row r="11818">
          <cell r="AA11818">
            <v>0</v>
          </cell>
        </row>
        <row r="11819">
          <cell r="AA11819">
            <v>0</v>
          </cell>
        </row>
        <row r="11820">
          <cell r="AA11820">
            <v>0</v>
          </cell>
        </row>
        <row r="11821">
          <cell r="AA11821">
            <v>0</v>
          </cell>
        </row>
        <row r="11822">
          <cell r="AA11822">
            <v>0</v>
          </cell>
        </row>
        <row r="11823">
          <cell r="AA11823">
            <v>0</v>
          </cell>
        </row>
        <row r="11824">
          <cell r="AA11824">
            <v>0</v>
          </cell>
        </row>
        <row r="11825">
          <cell r="AA11825">
            <v>0</v>
          </cell>
        </row>
        <row r="11826">
          <cell r="AA11826">
            <v>0</v>
          </cell>
        </row>
        <row r="11827">
          <cell r="AA11827">
            <v>0</v>
          </cell>
        </row>
        <row r="11828">
          <cell r="AA11828">
            <v>0</v>
          </cell>
        </row>
        <row r="11829">
          <cell r="AA11829">
            <v>0</v>
          </cell>
        </row>
        <row r="11830">
          <cell r="AA11830">
            <v>0</v>
          </cell>
        </row>
        <row r="11831">
          <cell r="AA11831">
            <v>0</v>
          </cell>
        </row>
        <row r="11832">
          <cell r="AA11832">
            <v>0</v>
          </cell>
        </row>
        <row r="11833">
          <cell r="AA11833">
            <v>0</v>
          </cell>
        </row>
        <row r="11834">
          <cell r="AA11834">
            <v>0</v>
          </cell>
        </row>
        <row r="11835">
          <cell r="AA11835">
            <v>0</v>
          </cell>
        </row>
        <row r="11836">
          <cell r="AA11836">
            <v>0</v>
          </cell>
        </row>
        <row r="11837">
          <cell r="AA11837">
            <v>0</v>
          </cell>
        </row>
        <row r="11838">
          <cell r="AA11838">
            <v>0</v>
          </cell>
        </row>
        <row r="11839">
          <cell r="AA11839">
            <v>0</v>
          </cell>
        </row>
        <row r="11840">
          <cell r="AA11840">
            <v>0</v>
          </cell>
        </row>
        <row r="11841">
          <cell r="AA11841">
            <v>0</v>
          </cell>
        </row>
        <row r="11842">
          <cell r="AA11842">
            <v>0</v>
          </cell>
        </row>
        <row r="11843">
          <cell r="AA11843">
            <v>0</v>
          </cell>
        </row>
        <row r="11844">
          <cell r="AA11844">
            <v>0</v>
          </cell>
        </row>
        <row r="11845">
          <cell r="AA11845">
            <v>0</v>
          </cell>
        </row>
        <row r="11846">
          <cell r="AA11846">
            <v>0</v>
          </cell>
        </row>
        <row r="11847">
          <cell r="AA11847">
            <v>0</v>
          </cell>
        </row>
        <row r="11848">
          <cell r="AA11848">
            <v>0</v>
          </cell>
        </row>
        <row r="11849">
          <cell r="AA11849">
            <v>0</v>
          </cell>
        </row>
        <row r="11850">
          <cell r="AA11850">
            <v>0</v>
          </cell>
        </row>
        <row r="11851">
          <cell r="AA11851">
            <v>0</v>
          </cell>
        </row>
        <row r="11852">
          <cell r="AA11852">
            <v>0</v>
          </cell>
        </row>
        <row r="11853">
          <cell r="AA11853">
            <v>0</v>
          </cell>
        </row>
        <row r="11854">
          <cell r="AA11854">
            <v>0</v>
          </cell>
        </row>
        <row r="11855">
          <cell r="AA11855">
            <v>0</v>
          </cell>
        </row>
        <row r="11856">
          <cell r="AA11856">
            <v>0</v>
          </cell>
        </row>
        <row r="11857">
          <cell r="AA11857">
            <v>0</v>
          </cell>
        </row>
        <row r="11858">
          <cell r="AA11858">
            <v>0</v>
          </cell>
        </row>
        <row r="11859">
          <cell r="AA11859">
            <v>0</v>
          </cell>
        </row>
        <row r="11860">
          <cell r="AA11860">
            <v>0</v>
          </cell>
        </row>
        <row r="11861">
          <cell r="AA11861">
            <v>0</v>
          </cell>
        </row>
        <row r="11862">
          <cell r="AA11862">
            <v>0</v>
          </cell>
        </row>
        <row r="11863">
          <cell r="AA11863">
            <v>0</v>
          </cell>
        </row>
        <row r="11864">
          <cell r="AA11864">
            <v>0</v>
          </cell>
        </row>
        <row r="11865">
          <cell r="AA11865">
            <v>0</v>
          </cell>
        </row>
        <row r="11866">
          <cell r="AA11866">
            <v>0</v>
          </cell>
        </row>
        <row r="11867">
          <cell r="AA11867">
            <v>0</v>
          </cell>
        </row>
        <row r="11868">
          <cell r="AA11868">
            <v>0</v>
          </cell>
        </row>
        <row r="11869">
          <cell r="AA11869">
            <v>0</v>
          </cell>
        </row>
        <row r="11870">
          <cell r="AA11870">
            <v>0</v>
          </cell>
        </row>
        <row r="11871">
          <cell r="AA11871">
            <v>0</v>
          </cell>
        </row>
        <row r="11872">
          <cell r="AA11872">
            <v>0</v>
          </cell>
        </row>
        <row r="11873">
          <cell r="AA11873">
            <v>0</v>
          </cell>
        </row>
        <row r="11874">
          <cell r="AA11874">
            <v>0</v>
          </cell>
        </row>
        <row r="11875">
          <cell r="AA11875">
            <v>0</v>
          </cell>
        </row>
        <row r="11876">
          <cell r="AA11876">
            <v>0</v>
          </cell>
        </row>
        <row r="11877">
          <cell r="AA11877">
            <v>0</v>
          </cell>
        </row>
        <row r="11878">
          <cell r="AA11878">
            <v>0</v>
          </cell>
        </row>
        <row r="11879">
          <cell r="AA11879">
            <v>0</v>
          </cell>
        </row>
        <row r="11880">
          <cell r="AA11880">
            <v>0</v>
          </cell>
        </row>
        <row r="11881">
          <cell r="AA11881">
            <v>0</v>
          </cell>
        </row>
        <row r="11882">
          <cell r="AA11882">
            <v>0</v>
          </cell>
        </row>
        <row r="11883">
          <cell r="AA11883">
            <v>0</v>
          </cell>
        </row>
        <row r="11884">
          <cell r="AA11884">
            <v>0</v>
          </cell>
        </row>
        <row r="11885">
          <cell r="AA11885">
            <v>0</v>
          </cell>
        </row>
        <row r="11886">
          <cell r="AA11886">
            <v>0</v>
          </cell>
        </row>
        <row r="11887">
          <cell r="AA11887">
            <v>0</v>
          </cell>
        </row>
        <row r="11888">
          <cell r="AA11888">
            <v>0</v>
          </cell>
        </row>
        <row r="11889">
          <cell r="AA11889">
            <v>0</v>
          </cell>
        </row>
        <row r="11890">
          <cell r="AA11890">
            <v>0</v>
          </cell>
        </row>
        <row r="11891">
          <cell r="AA11891">
            <v>0</v>
          </cell>
        </row>
        <row r="11892">
          <cell r="AA11892">
            <v>0</v>
          </cell>
        </row>
        <row r="11893">
          <cell r="AA11893">
            <v>0</v>
          </cell>
        </row>
        <row r="11894">
          <cell r="AA11894">
            <v>0</v>
          </cell>
        </row>
        <row r="11895">
          <cell r="AA11895">
            <v>0</v>
          </cell>
        </row>
        <row r="11896">
          <cell r="AA11896">
            <v>0</v>
          </cell>
        </row>
        <row r="11897">
          <cell r="AA11897">
            <v>0</v>
          </cell>
        </row>
        <row r="11898">
          <cell r="AA11898">
            <v>0</v>
          </cell>
        </row>
        <row r="11899">
          <cell r="AA11899">
            <v>0</v>
          </cell>
        </row>
        <row r="11900">
          <cell r="AA11900">
            <v>0</v>
          </cell>
        </row>
        <row r="11901">
          <cell r="AA11901">
            <v>0</v>
          </cell>
        </row>
        <row r="11902">
          <cell r="AA11902">
            <v>0</v>
          </cell>
        </row>
        <row r="11903">
          <cell r="AA11903">
            <v>0</v>
          </cell>
        </row>
        <row r="11904">
          <cell r="AA11904">
            <v>0</v>
          </cell>
        </row>
        <row r="11905">
          <cell r="AA11905">
            <v>0</v>
          </cell>
        </row>
        <row r="11906">
          <cell r="AA11906">
            <v>0</v>
          </cell>
        </row>
        <row r="11907">
          <cell r="AA11907">
            <v>0</v>
          </cell>
        </row>
        <row r="11908">
          <cell r="AA11908">
            <v>0</v>
          </cell>
        </row>
        <row r="11909">
          <cell r="AA11909">
            <v>0</v>
          </cell>
        </row>
        <row r="11910">
          <cell r="AA11910">
            <v>0</v>
          </cell>
        </row>
        <row r="11911">
          <cell r="AA11911">
            <v>0</v>
          </cell>
        </row>
        <row r="11912">
          <cell r="AA11912">
            <v>0</v>
          </cell>
        </row>
        <row r="11913">
          <cell r="AA11913">
            <v>0</v>
          </cell>
        </row>
        <row r="11914">
          <cell r="AA11914">
            <v>0</v>
          </cell>
        </row>
        <row r="11915">
          <cell r="AA11915">
            <v>0</v>
          </cell>
        </row>
        <row r="11916">
          <cell r="AA11916">
            <v>0</v>
          </cell>
        </row>
        <row r="11917">
          <cell r="AA11917">
            <v>0</v>
          </cell>
        </row>
        <row r="11918">
          <cell r="AA11918">
            <v>0</v>
          </cell>
        </row>
        <row r="11919">
          <cell r="AA11919">
            <v>0</v>
          </cell>
        </row>
        <row r="11920">
          <cell r="AA11920">
            <v>0</v>
          </cell>
        </row>
        <row r="11921">
          <cell r="AA11921">
            <v>0</v>
          </cell>
        </row>
        <row r="11922">
          <cell r="AA11922">
            <v>0</v>
          </cell>
        </row>
        <row r="11923">
          <cell r="AA11923">
            <v>0</v>
          </cell>
        </row>
        <row r="11924">
          <cell r="AA11924">
            <v>0</v>
          </cell>
        </row>
        <row r="11925">
          <cell r="AA11925">
            <v>0</v>
          </cell>
        </row>
        <row r="11926">
          <cell r="AA11926">
            <v>0</v>
          </cell>
        </row>
        <row r="11927">
          <cell r="AA11927">
            <v>0</v>
          </cell>
        </row>
        <row r="11928">
          <cell r="AA11928">
            <v>0</v>
          </cell>
        </row>
        <row r="11929">
          <cell r="AA11929">
            <v>0</v>
          </cell>
        </row>
        <row r="11930">
          <cell r="AA11930">
            <v>0</v>
          </cell>
        </row>
        <row r="11931">
          <cell r="AA11931">
            <v>0</v>
          </cell>
        </row>
        <row r="11932">
          <cell r="AA11932">
            <v>0</v>
          </cell>
        </row>
        <row r="11933">
          <cell r="AA11933">
            <v>0</v>
          </cell>
        </row>
        <row r="11934">
          <cell r="AA11934">
            <v>0</v>
          </cell>
        </row>
        <row r="11935">
          <cell r="AA11935">
            <v>0</v>
          </cell>
        </row>
        <row r="11936">
          <cell r="AA11936">
            <v>0</v>
          </cell>
        </row>
        <row r="11937">
          <cell r="AA11937">
            <v>0</v>
          </cell>
        </row>
        <row r="11938">
          <cell r="AA11938">
            <v>0</v>
          </cell>
        </row>
        <row r="11939">
          <cell r="AA11939">
            <v>0</v>
          </cell>
        </row>
        <row r="11940">
          <cell r="AA11940">
            <v>0</v>
          </cell>
        </row>
        <row r="11941">
          <cell r="AA11941">
            <v>0</v>
          </cell>
        </row>
        <row r="11942">
          <cell r="AA11942">
            <v>0</v>
          </cell>
        </row>
        <row r="11943">
          <cell r="AA11943">
            <v>0</v>
          </cell>
        </row>
        <row r="11944">
          <cell r="AA11944">
            <v>0</v>
          </cell>
        </row>
        <row r="11945">
          <cell r="AA11945">
            <v>0</v>
          </cell>
        </row>
        <row r="11946">
          <cell r="AA11946">
            <v>0</v>
          </cell>
        </row>
        <row r="11947">
          <cell r="AA11947">
            <v>0</v>
          </cell>
        </row>
        <row r="11948">
          <cell r="AA11948">
            <v>0</v>
          </cell>
        </row>
        <row r="11949">
          <cell r="AA11949">
            <v>0</v>
          </cell>
        </row>
        <row r="11950">
          <cell r="AA11950">
            <v>0</v>
          </cell>
        </row>
        <row r="11951">
          <cell r="AA11951">
            <v>0</v>
          </cell>
        </row>
        <row r="11952">
          <cell r="AA11952">
            <v>0</v>
          </cell>
        </row>
        <row r="11953">
          <cell r="AA11953">
            <v>0</v>
          </cell>
        </row>
        <row r="11954">
          <cell r="AA11954">
            <v>0</v>
          </cell>
        </row>
        <row r="11955">
          <cell r="AA11955">
            <v>0</v>
          </cell>
        </row>
        <row r="11956">
          <cell r="AA11956">
            <v>0</v>
          </cell>
        </row>
        <row r="11957">
          <cell r="AA11957">
            <v>0</v>
          </cell>
        </row>
        <row r="11958">
          <cell r="AA11958">
            <v>0</v>
          </cell>
        </row>
        <row r="11959">
          <cell r="AA11959">
            <v>0</v>
          </cell>
        </row>
        <row r="11960">
          <cell r="AA11960">
            <v>0</v>
          </cell>
        </row>
        <row r="11961">
          <cell r="AA11961">
            <v>0</v>
          </cell>
        </row>
        <row r="11962">
          <cell r="AA11962">
            <v>0</v>
          </cell>
        </row>
        <row r="11963">
          <cell r="AA11963">
            <v>0</v>
          </cell>
        </row>
        <row r="11964">
          <cell r="AA11964">
            <v>0</v>
          </cell>
        </row>
        <row r="11965">
          <cell r="AA11965">
            <v>0</v>
          </cell>
        </row>
        <row r="11966">
          <cell r="AA11966">
            <v>0</v>
          </cell>
        </row>
        <row r="11967">
          <cell r="AA11967">
            <v>0</v>
          </cell>
        </row>
        <row r="11968">
          <cell r="AA11968">
            <v>0</v>
          </cell>
        </row>
        <row r="11969">
          <cell r="AA11969">
            <v>0</v>
          </cell>
        </row>
        <row r="11970">
          <cell r="AA11970">
            <v>0</v>
          </cell>
        </row>
        <row r="11971">
          <cell r="AA11971">
            <v>0</v>
          </cell>
        </row>
        <row r="11972">
          <cell r="AA11972">
            <v>0</v>
          </cell>
        </row>
        <row r="11973">
          <cell r="AA11973">
            <v>0</v>
          </cell>
        </row>
        <row r="11974">
          <cell r="AA11974">
            <v>0</v>
          </cell>
        </row>
        <row r="11975">
          <cell r="AA11975">
            <v>0</v>
          </cell>
        </row>
        <row r="11976">
          <cell r="AA11976">
            <v>0</v>
          </cell>
        </row>
        <row r="11977">
          <cell r="AA11977">
            <v>0</v>
          </cell>
        </row>
        <row r="11978">
          <cell r="AA11978">
            <v>0</v>
          </cell>
        </row>
        <row r="11979">
          <cell r="AA11979">
            <v>0</v>
          </cell>
        </row>
        <row r="11980">
          <cell r="AA11980">
            <v>0</v>
          </cell>
        </row>
        <row r="11981">
          <cell r="AA11981">
            <v>0</v>
          </cell>
        </row>
        <row r="11982">
          <cell r="AA11982">
            <v>0</v>
          </cell>
        </row>
        <row r="11983">
          <cell r="AA11983">
            <v>0</v>
          </cell>
        </row>
        <row r="11984">
          <cell r="AA11984">
            <v>0</v>
          </cell>
        </row>
        <row r="11985">
          <cell r="AA11985">
            <v>0</v>
          </cell>
        </row>
        <row r="11986">
          <cell r="AA11986">
            <v>0</v>
          </cell>
        </row>
        <row r="11987">
          <cell r="AA11987">
            <v>0</v>
          </cell>
        </row>
        <row r="11988">
          <cell r="AA11988">
            <v>0</v>
          </cell>
        </row>
        <row r="11989">
          <cell r="AA11989">
            <v>0</v>
          </cell>
        </row>
        <row r="11990">
          <cell r="AA11990">
            <v>0</v>
          </cell>
        </row>
        <row r="11991">
          <cell r="AA11991">
            <v>0</v>
          </cell>
        </row>
        <row r="11992">
          <cell r="AA11992">
            <v>0</v>
          </cell>
        </row>
        <row r="11993">
          <cell r="AA11993">
            <v>0</v>
          </cell>
        </row>
        <row r="11994">
          <cell r="AA11994">
            <v>0</v>
          </cell>
        </row>
        <row r="11995">
          <cell r="AA11995">
            <v>0</v>
          </cell>
        </row>
        <row r="11996">
          <cell r="AA11996">
            <v>0</v>
          </cell>
        </row>
        <row r="11997">
          <cell r="AA11997">
            <v>0</v>
          </cell>
        </row>
        <row r="11998">
          <cell r="AA11998">
            <v>0</v>
          </cell>
        </row>
        <row r="11999">
          <cell r="AA11999">
            <v>0</v>
          </cell>
        </row>
        <row r="12000">
          <cell r="AA12000">
            <v>0</v>
          </cell>
        </row>
        <row r="12001">
          <cell r="AA12001">
            <v>0</v>
          </cell>
        </row>
        <row r="12002">
          <cell r="AA12002">
            <v>0</v>
          </cell>
        </row>
        <row r="12003">
          <cell r="AA12003">
            <v>0</v>
          </cell>
        </row>
        <row r="12004">
          <cell r="AA12004">
            <v>0</v>
          </cell>
        </row>
        <row r="12005">
          <cell r="AA12005">
            <v>0</v>
          </cell>
        </row>
        <row r="12006">
          <cell r="AA12006">
            <v>0</v>
          </cell>
        </row>
        <row r="12007">
          <cell r="AA12007">
            <v>0</v>
          </cell>
        </row>
        <row r="12008">
          <cell r="AA12008">
            <v>0</v>
          </cell>
        </row>
        <row r="12009">
          <cell r="AA12009">
            <v>0</v>
          </cell>
        </row>
        <row r="12010">
          <cell r="AA12010">
            <v>0</v>
          </cell>
        </row>
        <row r="12011">
          <cell r="AA12011">
            <v>0</v>
          </cell>
        </row>
        <row r="12012">
          <cell r="AA12012">
            <v>0</v>
          </cell>
        </row>
        <row r="12013">
          <cell r="AA12013">
            <v>0</v>
          </cell>
        </row>
        <row r="12014">
          <cell r="AA12014">
            <v>0</v>
          </cell>
        </row>
        <row r="12015">
          <cell r="AA12015">
            <v>0</v>
          </cell>
        </row>
        <row r="12016">
          <cell r="AA12016">
            <v>0</v>
          </cell>
        </row>
        <row r="12017">
          <cell r="AA12017">
            <v>0</v>
          </cell>
        </row>
        <row r="12018">
          <cell r="AA12018">
            <v>0</v>
          </cell>
        </row>
        <row r="12019">
          <cell r="AA12019">
            <v>0</v>
          </cell>
        </row>
        <row r="12020">
          <cell r="AA12020">
            <v>0</v>
          </cell>
        </row>
        <row r="12021">
          <cell r="AA12021">
            <v>0</v>
          </cell>
        </row>
        <row r="12022">
          <cell r="AA12022">
            <v>0</v>
          </cell>
        </row>
        <row r="12023">
          <cell r="AA12023">
            <v>0</v>
          </cell>
        </row>
        <row r="12024">
          <cell r="AA12024">
            <v>0</v>
          </cell>
        </row>
        <row r="12025">
          <cell r="AA12025">
            <v>0</v>
          </cell>
        </row>
        <row r="12026">
          <cell r="AA12026">
            <v>0</v>
          </cell>
        </row>
        <row r="12027">
          <cell r="AA12027">
            <v>0</v>
          </cell>
        </row>
        <row r="12028">
          <cell r="AA12028">
            <v>0</v>
          </cell>
        </row>
        <row r="12029">
          <cell r="AA12029">
            <v>0</v>
          </cell>
        </row>
        <row r="12030">
          <cell r="AA12030">
            <v>0</v>
          </cell>
        </row>
        <row r="12031">
          <cell r="AA12031">
            <v>0</v>
          </cell>
        </row>
        <row r="12032">
          <cell r="AA12032">
            <v>0</v>
          </cell>
        </row>
        <row r="12033">
          <cell r="AA12033">
            <v>0</v>
          </cell>
        </row>
        <row r="12034">
          <cell r="AA12034">
            <v>0</v>
          </cell>
        </row>
        <row r="12035">
          <cell r="AA12035">
            <v>0</v>
          </cell>
        </row>
        <row r="12036">
          <cell r="AA12036">
            <v>0</v>
          </cell>
        </row>
        <row r="12037">
          <cell r="AA12037">
            <v>0</v>
          </cell>
        </row>
        <row r="12038">
          <cell r="AA12038">
            <v>0</v>
          </cell>
        </row>
        <row r="12039">
          <cell r="AA12039">
            <v>0</v>
          </cell>
        </row>
        <row r="12040">
          <cell r="AA12040">
            <v>0</v>
          </cell>
        </row>
        <row r="12041">
          <cell r="AA12041">
            <v>0</v>
          </cell>
        </row>
        <row r="12042">
          <cell r="AA12042">
            <v>0</v>
          </cell>
        </row>
        <row r="12043">
          <cell r="AA12043">
            <v>0</v>
          </cell>
        </row>
        <row r="12044">
          <cell r="AA12044">
            <v>0</v>
          </cell>
        </row>
        <row r="12045">
          <cell r="AA12045">
            <v>0</v>
          </cell>
        </row>
        <row r="12046">
          <cell r="AA12046">
            <v>0</v>
          </cell>
        </row>
        <row r="12047">
          <cell r="AA12047">
            <v>0</v>
          </cell>
        </row>
        <row r="12048">
          <cell r="AA12048">
            <v>0</v>
          </cell>
        </row>
        <row r="12049">
          <cell r="AA12049">
            <v>0</v>
          </cell>
        </row>
        <row r="12050">
          <cell r="AA12050">
            <v>0</v>
          </cell>
        </row>
        <row r="12051">
          <cell r="AA12051">
            <v>0</v>
          </cell>
        </row>
        <row r="12052">
          <cell r="AA12052">
            <v>0</v>
          </cell>
        </row>
        <row r="12053">
          <cell r="AA12053">
            <v>0</v>
          </cell>
        </row>
        <row r="12054">
          <cell r="AA12054">
            <v>0</v>
          </cell>
        </row>
        <row r="12055">
          <cell r="AA12055">
            <v>0</v>
          </cell>
        </row>
        <row r="12056">
          <cell r="AA12056">
            <v>0</v>
          </cell>
        </row>
        <row r="12057">
          <cell r="AA12057">
            <v>0</v>
          </cell>
        </row>
        <row r="12058">
          <cell r="AA12058">
            <v>0</v>
          </cell>
        </row>
        <row r="12059">
          <cell r="AA12059">
            <v>0</v>
          </cell>
        </row>
        <row r="12060">
          <cell r="AA12060">
            <v>0</v>
          </cell>
        </row>
        <row r="12061">
          <cell r="AA12061">
            <v>0</v>
          </cell>
        </row>
        <row r="12062">
          <cell r="AA12062">
            <v>0</v>
          </cell>
        </row>
        <row r="12063">
          <cell r="AA12063">
            <v>0</v>
          </cell>
        </row>
        <row r="12064">
          <cell r="AA12064">
            <v>0</v>
          </cell>
        </row>
        <row r="12065">
          <cell r="AA12065">
            <v>0</v>
          </cell>
        </row>
        <row r="12066">
          <cell r="AA12066">
            <v>0</v>
          </cell>
        </row>
        <row r="12067">
          <cell r="AA12067">
            <v>0</v>
          </cell>
        </row>
        <row r="12068">
          <cell r="AA12068">
            <v>0</v>
          </cell>
        </row>
        <row r="12069">
          <cell r="AA12069">
            <v>0</v>
          </cell>
        </row>
        <row r="12070">
          <cell r="AA12070">
            <v>0</v>
          </cell>
        </row>
        <row r="12071">
          <cell r="AA12071">
            <v>0</v>
          </cell>
        </row>
        <row r="12072">
          <cell r="AA12072">
            <v>0</v>
          </cell>
        </row>
        <row r="12073">
          <cell r="AA12073">
            <v>0</v>
          </cell>
        </row>
        <row r="12074">
          <cell r="AA12074">
            <v>0</v>
          </cell>
        </row>
        <row r="12075">
          <cell r="AA12075">
            <v>0</v>
          </cell>
        </row>
        <row r="12076">
          <cell r="AA12076">
            <v>0</v>
          </cell>
        </row>
        <row r="12077">
          <cell r="AA12077">
            <v>0</v>
          </cell>
        </row>
        <row r="12078">
          <cell r="AA12078">
            <v>0</v>
          </cell>
        </row>
        <row r="12079">
          <cell r="AA12079">
            <v>0</v>
          </cell>
        </row>
        <row r="12080">
          <cell r="AA12080">
            <v>0</v>
          </cell>
        </row>
        <row r="12081">
          <cell r="AA12081">
            <v>0</v>
          </cell>
        </row>
        <row r="12082">
          <cell r="AA12082">
            <v>0</v>
          </cell>
        </row>
        <row r="12083">
          <cell r="AA12083">
            <v>0</v>
          </cell>
        </row>
        <row r="12084">
          <cell r="AA12084">
            <v>0</v>
          </cell>
        </row>
        <row r="12085">
          <cell r="AA12085">
            <v>0</v>
          </cell>
        </row>
        <row r="12086">
          <cell r="AA12086">
            <v>0</v>
          </cell>
        </row>
        <row r="12087">
          <cell r="AA12087">
            <v>0</v>
          </cell>
        </row>
        <row r="12088">
          <cell r="AA12088">
            <v>0</v>
          </cell>
        </row>
        <row r="12089">
          <cell r="AA12089">
            <v>0</v>
          </cell>
        </row>
        <row r="12090">
          <cell r="AA12090">
            <v>0</v>
          </cell>
        </row>
        <row r="12091">
          <cell r="AA12091">
            <v>0</v>
          </cell>
        </row>
        <row r="12092">
          <cell r="AA12092">
            <v>0</v>
          </cell>
        </row>
        <row r="12093">
          <cell r="AA12093">
            <v>0</v>
          </cell>
        </row>
        <row r="12094">
          <cell r="AA12094">
            <v>0</v>
          </cell>
        </row>
        <row r="12095">
          <cell r="AA12095">
            <v>0</v>
          </cell>
        </row>
        <row r="12096">
          <cell r="AA12096">
            <v>0</v>
          </cell>
        </row>
        <row r="12097">
          <cell r="AA12097">
            <v>0</v>
          </cell>
        </row>
        <row r="12098">
          <cell r="AA12098">
            <v>0</v>
          </cell>
        </row>
        <row r="12099">
          <cell r="AA12099">
            <v>0</v>
          </cell>
        </row>
        <row r="12100">
          <cell r="AA12100">
            <v>0</v>
          </cell>
        </row>
        <row r="12101">
          <cell r="AA12101">
            <v>0</v>
          </cell>
        </row>
        <row r="12102">
          <cell r="AA12102">
            <v>0</v>
          </cell>
        </row>
        <row r="12103">
          <cell r="AA12103">
            <v>0</v>
          </cell>
        </row>
        <row r="12104">
          <cell r="AA12104">
            <v>0</v>
          </cell>
        </row>
        <row r="12105">
          <cell r="AA12105">
            <v>0</v>
          </cell>
        </row>
        <row r="12106">
          <cell r="AA12106">
            <v>0</v>
          </cell>
        </row>
        <row r="12107">
          <cell r="AA12107">
            <v>0</v>
          </cell>
        </row>
        <row r="12108">
          <cell r="AA12108">
            <v>0</v>
          </cell>
        </row>
        <row r="12109">
          <cell r="AA12109">
            <v>0</v>
          </cell>
        </row>
        <row r="12110">
          <cell r="AA12110">
            <v>0</v>
          </cell>
        </row>
        <row r="12111">
          <cell r="AA12111">
            <v>0</v>
          </cell>
        </row>
        <row r="12112">
          <cell r="AA12112">
            <v>0</v>
          </cell>
        </row>
        <row r="12113">
          <cell r="AA12113">
            <v>0</v>
          </cell>
        </row>
        <row r="12114">
          <cell r="AA12114">
            <v>0</v>
          </cell>
        </row>
        <row r="12115">
          <cell r="AA12115">
            <v>0</v>
          </cell>
        </row>
        <row r="12116">
          <cell r="AA12116">
            <v>0</v>
          </cell>
        </row>
        <row r="12117">
          <cell r="AA12117">
            <v>0</v>
          </cell>
        </row>
        <row r="12118">
          <cell r="AA12118">
            <v>0</v>
          </cell>
        </row>
        <row r="12119">
          <cell r="AA12119">
            <v>0</v>
          </cell>
        </row>
        <row r="12120">
          <cell r="AA12120">
            <v>0</v>
          </cell>
        </row>
        <row r="12121">
          <cell r="AA12121">
            <v>0</v>
          </cell>
        </row>
        <row r="12122">
          <cell r="AA12122">
            <v>0</v>
          </cell>
        </row>
        <row r="12123">
          <cell r="AA12123">
            <v>0</v>
          </cell>
        </row>
        <row r="12124">
          <cell r="AA12124">
            <v>0</v>
          </cell>
        </row>
        <row r="12125">
          <cell r="AA12125">
            <v>0</v>
          </cell>
        </row>
        <row r="12126">
          <cell r="AA12126">
            <v>0</v>
          </cell>
        </row>
        <row r="12127">
          <cell r="AA12127">
            <v>0</v>
          </cell>
        </row>
        <row r="12128">
          <cell r="AA12128">
            <v>0</v>
          </cell>
        </row>
        <row r="12129">
          <cell r="AA12129">
            <v>0</v>
          </cell>
        </row>
        <row r="12130">
          <cell r="AA12130">
            <v>0</v>
          </cell>
        </row>
        <row r="12131">
          <cell r="AA12131">
            <v>0</v>
          </cell>
        </row>
        <row r="12132">
          <cell r="AA12132">
            <v>0</v>
          </cell>
        </row>
        <row r="12133">
          <cell r="AA12133">
            <v>0</v>
          </cell>
        </row>
        <row r="12134">
          <cell r="AA12134">
            <v>0</v>
          </cell>
        </row>
        <row r="12135">
          <cell r="AA12135">
            <v>0</v>
          </cell>
        </row>
        <row r="12136">
          <cell r="AA12136">
            <v>0</v>
          </cell>
        </row>
        <row r="12137">
          <cell r="AA12137">
            <v>0</v>
          </cell>
        </row>
        <row r="12138">
          <cell r="AA12138">
            <v>0</v>
          </cell>
        </row>
        <row r="12139">
          <cell r="AA12139">
            <v>0</v>
          </cell>
        </row>
        <row r="12140">
          <cell r="AA12140">
            <v>0</v>
          </cell>
        </row>
        <row r="12141">
          <cell r="AA12141">
            <v>0</v>
          </cell>
        </row>
        <row r="12142">
          <cell r="AA12142">
            <v>0</v>
          </cell>
        </row>
        <row r="12143">
          <cell r="AA12143">
            <v>0</v>
          </cell>
        </row>
        <row r="12144">
          <cell r="AA12144">
            <v>0</v>
          </cell>
        </row>
        <row r="12145">
          <cell r="AA12145">
            <v>0</v>
          </cell>
        </row>
        <row r="12146">
          <cell r="AA12146">
            <v>0</v>
          </cell>
        </row>
        <row r="12147">
          <cell r="AA12147">
            <v>0</v>
          </cell>
        </row>
        <row r="12148">
          <cell r="AA12148">
            <v>0</v>
          </cell>
        </row>
        <row r="12149">
          <cell r="AA12149">
            <v>0</v>
          </cell>
        </row>
        <row r="12150">
          <cell r="AA12150">
            <v>0</v>
          </cell>
        </row>
        <row r="12151">
          <cell r="AA12151">
            <v>0</v>
          </cell>
        </row>
        <row r="12152">
          <cell r="AA12152">
            <v>0</v>
          </cell>
        </row>
        <row r="12153">
          <cell r="AA12153">
            <v>0</v>
          </cell>
        </row>
        <row r="12154">
          <cell r="AA12154">
            <v>0</v>
          </cell>
        </row>
        <row r="12155">
          <cell r="AA12155">
            <v>0</v>
          </cell>
        </row>
        <row r="12156">
          <cell r="AA12156">
            <v>0</v>
          </cell>
        </row>
        <row r="12157">
          <cell r="AA12157">
            <v>0</v>
          </cell>
        </row>
        <row r="12158">
          <cell r="AA12158">
            <v>0</v>
          </cell>
        </row>
        <row r="12159">
          <cell r="AA12159">
            <v>0</v>
          </cell>
        </row>
        <row r="12160">
          <cell r="AA12160">
            <v>0</v>
          </cell>
        </row>
        <row r="12161">
          <cell r="AA12161">
            <v>0</v>
          </cell>
        </row>
        <row r="12162">
          <cell r="AA12162">
            <v>0</v>
          </cell>
        </row>
        <row r="12163">
          <cell r="AA12163">
            <v>0</v>
          </cell>
        </row>
        <row r="12164">
          <cell r="AA12164">
            <v>0</v>
          </cell>
        </row>
        <row r="12165">
          <cell r="AA12165">
            <v>0</v>
          </cell>
        </row>
        <row r="12166">
          <cell r="AA12166">
            <v>0</v>
          </cell>
        </row>
        <row r="12167">
          <cell r="AA12167">
            <v>0</v>
          </cell>
        </row>
        <row r="12168">
          <cell r="AA12168">
            <v>0</v>
          </cell>
        </row>
        <row r="12169">
          <cell r="AA12169">
            <v>0</v>
          </cell>
        </row>
        <row r="12170">
          <cell r="AA12170">
            <v>0</v>
          </cell>
        </row>
        <row r="12171">
          <cell r="AA12171">
            <v>0</v>
          </cell>
        </row>
        <row r="12172">
          <cell r="AA12172">
            <v>0</v>
          </cell>
        </row>
        <row r="12173">
          <cell r="AA12173">
            <v>0</v>
          </cell>
        </row>
        <row r="12174">
          <cell r="AA12174">
            <v>0</v>
          </cell>
        </row>
        <row r="12175">
          <cell r="AA12175">
            <v>0</v>
          </cell>
        </row>
        <row r="12176">
          <cell r="AA12176">
            <v>0</v>
          </cell>
        </row>
        <row r="12177">
          <cell r="AA12177">
            <v>0</v>
          </cell>
        </row>
        <row r="12178">
          <cell r="AA12178">
            <v>0</v>
          </cell>
        </row>
        <row r="12179">
          <cell r="AA12179">
            <v>0</v>
          </cell>
        </row>
        <row r="12180">
          <cell r="AA12180">
            <v>0</v>
          </cell>
        </row>
        <row r="12181">
          <cell r="AA12181">
            <v>0</v>
          </cell>
        </row>
        <row r="12182">
          <cell r="AA12182">
            <v>0</v>
          </cell>
        </row>
        <row r="12183">
          <cell r="AA12183">
            <v>0</v>
          </cell>
        </row>
        <row r="12184">
          <cell r="AA12184">
            <v>0</v>
          </cell>
        </row>
        <row r="12185">
          <cell r="AA12185">
            <v>0</v>
          </cell>
        </row>
        <row r="12186">
          <cell r="AA12186">
            <v>0</v>
          </cell>
        </row>
        <row r="12187">
          <cell r="AA12187">
            <v>0</v>
          </cell>
        </row>
        <row r="12188">
          <cell r="AA12188">
            <v>0</v>
          </cell>
        </row>
        <row r="12189">
          <cell r="AA12189">
            <v>0</v>
          </cell>
        </row>
        <row r="12190">
          <cell r="AA12190">
            <v>0</v>
          </cell>
        </row>
        <row r="12191">
          <cell r="AA12191">
            <v>0</v>
          </cell>
        </row>
        <row r="12192">
          <cell r="AA12192">
            <v>0</v>
          </cell>
        </row>
        <row r="12193">
          <cell r="AA12193">
            <v>0</v>
          </cell>
        </row>
        <row r="12194">
          <cell r="AA12194">
            <v>0</v>
          </cell>
        </row>
        <row r="12195">
          <cell r="AA12195">
            <v>0</v>
          </cell>
        </row>
        <row r="12196">
          <cell r="AA12196">
            <v>0</v>
          </cell>
        </row>
        <row r="12197">
          <cell r="AA12197">
            <v>0</v>
          </cell>
        </row>
        <row r="12198">
          <cell r="AA12198">
            <v>0</v>
          </cell>
        </row>
        <row r="12199">
          <cell r="AA12199">
            <v>0</v>
          </cell>
        </row>
        <row r="12200">
          <cell r="AA12200">
            <v>0</v>
          </cell>
        </row>
        <row r="12201">
          <cell r="AA12201">
            <v>0</v>
          </cell>
        </row>
        <row r="12202">
          <cell r="AA12202">
            <v>0</v>
          </cell>
        </row>
        <row r="12203">
          <cell r="AA12203">
            <v>0</v>
          </cell>
        </row>
        <row r="12204">
          <cell r="AA12204">
            <v>0</v>
          </cell>
        </row>
        <row r="12205">
          <cell r="AA12205">
            <v>0</v>
          </cell>
        </row>
        <row r="12206">
          <cell r="AA12206">
            <v>0</v>
          </cell>
        </row>
        <row r="12207">
          <cell r="AA12207">
            <v>0</v>
          </cell>
        </row>
        <row r="12208">
          <cell r="AA12208">
            <v>0</v>
          </cell>
        </row>
        <row r="12209">
          <cell r="AA12209">
            <v>0</v>
          </cell>
        </row>
        <row r="12210">
          <cell r="AA12210">
            <v>0</v>
          </cell>
        </row>
        <row r="12211">
          <cell r="AA12211">
            <v>0</v>
          </cell>
        </row>
        <row r="12212">
          <cell r="AA12212">
            <v>0</v>
          </cell>
        </row>
        <row r="12213">
          <cell r="AA12213">
            <v>0</v>
          </cell>
        </row>
        <row r="12214">
          <cell r="AA12214">
            <v>0</v>
          </cell>
        </row>
        <row r="12215">
          <cell r="AA12215">
            <v>0</v>
          </cell>
        </row>
        <row r="12216">
          <cell r="AA12216">
            <v>0</v>
          </cell>
        </row>
        <row r="12217">
          <cell r="AA12217">
            <v>0</v>
          </cell>
        </row>
        <row r="12218">
          <cell r="AA12218">
            <v>0</v>
          </cell>
        </row>
        <row r="12219">
          <cell r="AA12219">
            <v>0</v>
          </cell>
        </row>
        <row r="12220">
          <cell r="AA12220">
            <v>0</v>
          </cell>
        </row>
        <row r="12221">
          <cell r="AA12221">
            <v>0</v>
          </cell>
        </row>
        <row r="12222">
          <cell r="AA12222">
            <v>0</v>
          </cell>
        </row>
        <row r="12223">
          <cell r="AA12223">
            <v>0</v>
          </cell>
        </row>
        <row r="12224">
          <cell r="AA12224">
            <v>0</v>
          </cell>
        </row>
        <row r="12225">
          <cell r="AA12225">
            <v>0</v>
          </cell>
        </row>
        <row r="12226">
          <cell r="AA12226">
            <v>0</v>
          </cell>
        </row>
        <row r="12227">
          <cell r="AA12227">
            <v>0</v>
          </cell>
        </row>
        <row r="12228">
          <cell r="AA12228">
            <v>0</v>
          </cell>
        </row>
        <row r="12229">
          <cell r="AA12229">
            <v>0</v>
          </cell>
        </row>
        <row r="12230">
          <cell r="AA12230">
            <v>0</v>
          </cell>
        </row>
        <row r="12231">
          <cell r="AA12231">
            <v>0</v>
          </cell>
        </row>
        <row r="12232">
          <cell r="AA12232">
            <v>0</v>
          </cell>
        </row>
        <row r="12233">
          <cell r="AA12233">
            <v>0</v>
          </cell>
        </row>
        <row r="12234">
          <cell r="AA12234">
            <v>0</v>
          </cell>
        </row>
        <row r="12235">
          <cell r="AA12235">
            <v>0</v>
          </cell>
        </row>
        <row r="12236">
          <cell r="AA12236">
            <v>0</v>
          </cell>
        </row>
        <row r="12237">
          <cell r="AA12237">
            <v>0</v>
          </cell>
        </row>
        <row r="12238">
          <cell r="AA12238">
            <v>0</v>
          </cell>
        </row>
        <row r="12239">
          <cell r="AA12239">
            <v>0</v>
          </cell>
        </row>
        <row r="12240">
          <cell r="AA12240">
            <v>0</v>
          </cell>
        </row>
        <row r="12241">
          <cell r="AA12241">
            <v>0</v>
          </cell>
        </row>
        <row r="12242">
          <cell r="AA12242">
            <v>0</v>
          </cell>
        </row>
        <row r="12243">
          <cell r="AA12243">
            <v>0</v>
          </cell>
        </row>
        <row r="12244">
          <cell r="AA12244">
            <v>0</v>
          </cell>
        </row>
        <row r="12245">
          <cell r="AA12245">
            <v>0</v>
          </cell>
        </row>
        <row r="12246">
          <cell r="AA12246">
            <v>0</v>
          </cell>
        </row>
        <row r="12247">
          <cell r="AA12247">
            <v>0</v>
          </cell>
        </row>
        <row r="12248">
          <cell r="AA12248">
            <v>0</v>
          </cell>
        </row>
        <row r="12249">
          <cell r="AA12249">
            <v>0</v>
          </cell>
        </row>
        <row r="12250">
          <cell r="AA12250">
            <v>0</v>
          </cell>
        </row>
        <row r="12251">
          <cell r="AA12251">
            <v>0</v>
          </cell>
        </row>
        <row r="12252">
          <cell r="AA12252">
            <v>0</v>
          </cell>
        </row>
        <row r="12253">
          <cell r="AA12253">
            <v>0</v>
          </cell>
        </row>
        <row r="12254">
          <cell r="AA12254">
            <v>0</v>
          </cell>
        </row>
        <row r="12255">
          <cell r="AA12255">
            <v>0</v>
          </cell>
        </row>
        <row r="12256">
          <cell r="AA12256">
            <v>0</v>
          </cell>
        </row>
        <row r="12257">
          <cell r="AA12257">
            <v>0</v>
          </cell>
        </row>
        <row r="12258">
          <cell r="AA12258">
            <v>0</v>
          </cell>
        </row>
        <row r="12259">
          <cell r="AA12259">
            <v>0</v>
          </cell>
        </row>
        <row r="12260">
          <cell r="AA12260">
            <v>0</v>
          </cell>
        </row>
        <row r="12261">
          <cell r="AA12261">
            <v>0</v>
          </cell>
        </row>
        <row r="12262">
          <cell r="AA12262">
            <v>0</v>
          </cell>
        </row>
        <row r="12263">
          <cell r="AA12263">
            <v>0</v>
          </cell>
        </row>
        <row r="12264">
          <cell r="AA12264">
            <v>0</v>
          </cell>
        </row>
        <row r="12265">
          <cell r="AA12265">
            <v>0</v>
          </cell>
        </row>
        <row r="12266">
          <cell r="AA12266">
            <v>0</v>
          </cell>
        </row>
        <row r="12267">
          <cell r="AA12267">
            <v>0</v>
          </cell>
        </row>
        <row r="12268">
          <cell r="AA12268">
            <v>0</v>
          </cell>
        </row>
        <row r="12269">
          <cell r="AA12269">
            <v>0</v>
          </cell>
        </row>
        <row r="12270">
          <cell r="AA12270">
            <v>0</v>
          </cell>
        </row>
        <row r="12271">
          <cell r="AA12271">
            <v>0</v>
          </cell>
        </row>
        <row r="12272">
          <cell r="AA12272">
            <v>0</v>
          </cell>
        </row>
        <row r="12273">
          <cell r="AA12273">
            <v>0</v>
          </cell>
        </row>
        <row r="12274">
          <cell r="AA12274">
            <v>0</v>
          </cell>
        </row>
        <row r="12275">
          <cell r="AA12275">
            <v>0</v>
          </cell>
        </row>
        <row r="12276">
          <cell r="AA12276">
            <v>0</v>
          </cell>
        </row>
        <row r="12277">
          <cell r="AA12277">
            <v>0</v>
          </cell>
        </row>
        <row r="12278">
          <cell r="AA12278">
            <v>0</v>
          </cell>
        </row>
        <row r="12279">
          <cell r="AA12279">
            <v>0</v>
          </cell>
        </row>
        <row r="12280">
          <cell r="AA12280">
            <v>0</v>
          </cell>
        </row>
        <row r="12281">
          <cell r="AA12281">
            <v>0</v>
          </cell>
        </row>
        <row r="12282">
          <cell r="AA12282">
            <v>0</v>
          </cell>
        </row>
        <row r="12283">
          <cell r="AA12283">
            <v>0</v>
          </cell>
        </row>
        <row r="12284">
          <cell r="AA12284">
            <v>0</v>
          </cell>
        </row>
        <row r="12285">
          <cell r="AA12285">
            <v>0</v>
          </cell>
        </row>
        <row r="12286">
          <cell r="AA12286">
            <v>0</v>
          </cell>
        </row>
        <row r="12287">
          <cell r="AA12287">
            <v>0</v>
          </cell>
        </row>
        <row r="12288">
          <cell r="AA12288">
            <v>0</v>
          </cell>
        </row>
        <row r="12289">
          <cell r="AA12289">
            <v>0</v>
          </cell>
        </row>
        <row r="12290">
          <cell r="AA12290">
            <v>0</v>
          </cell>
        </row>
        <row r="12291">
          <cell r="AA12291">
            <v>0</v>
          </cell>
        </row>
        <row r="12292">
          <cell r="AA12292">
            <v>0</v>
          </cell>
        </row>
        <row r="12293">
          <cell r="AA12293">
            <v>0</v>
          </cell>
        </row>
        <row r="12294">
          <cell r="AA12294">
            <v>0</v>
          </cell>
        </row>
        <row r="12295">
          <cell r="AA12295">
            <v>0</v>
          </cell>
        </row>
        <row r="12296">
          <cell r="AA12296">
            <v>0</v>
          </cell>
        </row>
        <row r="12297">
          <cell r="AA12297">
            <v>0</v>
          </cell>
        </row>
        <row r="12298">
          <cell r="AA12298">
            <v>0</v>
          </cell>
        </row>
        <row r="12299">
          <cell r="AA12299">
            <v>0</v>
          </cell>
        </row>
        <row r="12300">
          <cell r="AA12300">
            <v>0</v>
          </cell>
        </row>
        <row r="12301">
          <cell r="AA12301">
            <v>0</v>
          </cell>
        </row>
        <row r="12302">
          <cell r="AA12302">
            <v>0</v>
          </cell>
        </row>
        <row r="12303">
          <cell r="AA12303">
            <v>0</v>
          </cell>
        </row>
        <row r="12304">
          <cell r="AA12304">
            <v>0</v>
          </cell>
        </row>
        <row r="12305">
          <cell r="AA12305">
            <v>0</v>
          </cell>
        </row>
        <row r="12306">
          <cell r="AA12306">
            <v>0</v>
          </cell>
        </row>
        <row r="12307">
          <cell r="AA12307">
            <v>0</v>
          </cell>
        </row>
        <row r="12308">
          <cell r="AA12308">
            <v>0</v>
          </cell>
        </row>
        <row r="12309">
          <cell r="AA12309">
            <v>0</v>
          </cell>
        </row>
        <row r="12310">
          <cell r="AA12310">
            <v>0</v>
          </cell>
        </row>
        <row r="12311">
          <cell r="AA12311">
            <v>0</v>
          </cell>
        </row>
        <row r="12312">
          <cell r="AA12312">
            <v>0</v>
          </cell>
        </row>
        <row r="12313">
          <cell r="AA12313">
            <v>0</v>
          </cell>
        </row>
        <row r="12314">
          <cell r="AA12314">
            <v>0</v>
          </cell>
        </row>
        <row r="12315">
          <cell r="AA12315">
            <v>0</v>
          </cell>
        </row>
        <row r="12316">
          <cell r="AA12316">
            <v>0</v>
          </cell>
        </row>
        <row r="12317">
          <cell r="AA12317">
            <v>0</v>
          </cell>
        </row>
        <row r="12318">
          <cell r="AA12318">
            <v>0</v>
          </cell>
        </row>
        <row r="12319">
          <cell r="AA12319">
            <v>0</v>
          </cell>
        </row>
        <row r="12320">
          <cell r="AA12320">
            <v>0</v>
          </cell>
        </row>
        <row r="12321">
          <cell r="AA12321">
            <v>0</v>
          </cell>
        </row>
        <row r="12322">
          <cell r="AA12322">
            <v>0</v>
          </cell>
        </row>
        <row r="12323">
          <cell r="AA12323">
            <v>0</v>
          </cell>
        </row>
        <row r="12324">
          <cell r="AA12324">
            <v>0</v>
          </cell>
        </row>
        <row r="12325">
          <cell r="AA12325">
            <v>0</v>
          </cell>
        </row>
        <row r="12326">
          <cell r="AA12326">
            <v>0</v>
          </cell>
        </row>
        <row r="12327">
          <cell r="AA12327">
            <v>0</v>
          </cell>
        </row>
        <row r="12328">
          <cell r="AA12328">
            <v>0</v>
          </cell>
        </row>
        <row r="12329">
          <cell r="AA12329">
            <v>0</v>
          </cell>
        </row>
        <row r="12330">
          <cell r="AA12330">
            <v>0</v>
          </cell>
        </row>
        <row r="12331">
          <cell r="AA12331">
            <v>0</v>
          </cell>
        </row>
        <row r="12332">
          <cell r="AA12332">
            <v>0</v>
          </cell>
        </row>
        <row r="12333">
          <cell r="AA12333">
            <v>0</v>
          </cell>
        </row>
        <row r="12334">
          <cell r="AA12334">
            <v>0</v>
          </cell>
        </row>
        <row r="12335">
          <cell r="AA12335">
            <v>0</v>
          </cell>
        </row>
        <row r="12336">
          <cell r="AA12336">
            <v>0</v>
          </cell>
        </row>
        <row r="12337">
          <cell r="AA12337">
            <v>0</v>
          </cell>
        </row>
        <row r="12338">
          <cell r="AA12338">
            <v>0</v>
          </cell>
        </row>
        <row r="12339">
          <cell r="AA12339">
            <v>0</v>
          </cell>
        </row>
        <row r="12340">
          <cell r="AA12340">
            <v>0</v>
          </cell>
        </row>
        <row r="12341">
          <cell r="AA12341">
            <v>0</v>
          </cell>
        </row>
        <row r="12342">
          <cell r="AA12342">
            <v>0</v>
          </cell>
        </row>
        <row r="12343">
          <cell r="AA12343">
            <v>0</v>
          </cell>
        </row>
        <row r="12344">
          <cell r="AA12344">
            <v>0</v>
          </cell>
        </row>
        <row r="12345">
          <cell r="AA12345">
            <v>0</v>
          </cell>
        </row>
        <row r="12346">
          <cell r="AA12346">
            <v>0</v>
          </cell>
        </row>
        <row r="12347">
          <cell r="AA12347">
            <v>0</v>
          </cell>
        </row>
        <row r="12348">
          <cell r="AA12348">
            <v>0</v>
          </cell>
        </row>
        <row r="12349">
          <cell r="AA12349">
            <v>0</v>
          </cell>
        </row>
        <row r="12350">
          <cell r="AA12350">
            <v>0</v>
          </cell>
        </row>
        <row r="12351">
          <cell r="AA12351">
            <v>0</v>
          </cell>
        </row>
        <row r="12352">
          <cell r="AA12352">
            <v>0</v>
          </cell>
        </row>
        <row r="12353">
          <cell r="AA12353">
            <v>0</v>
          </cell>
        </row>
        <row r="12354">
          <cell r="AA12354">
            <v>0</v>
          </cell>
        </row>
        <row r="12355">
          <cell r="AA12355">
            <v>0</v>
          </cell>
        </row>
        <row r="12356">
          <cell r="AA12356">
            <v>0</v>
          </cell>
        </row>
        <row r="12357">
          <cell r="AA12357">
            <v>0</v>
          </cell>
        </row>
        <row r="12358">
          <cell r="AA12358">
            <v>0</v>
          </cell>
        </row>
        <row r="12359">
          <cell r="AA12359">
            <v>0</v>
          </cell>
        </row>
        <row r="12360">
          <cell r="AA12360">
            <v>0</v>
          </cell>
        </row>
        <row r="12361">
          <cell r="AA12361">
            <v>0</v>
          </cell>
        </row>
        <row r="12362">
          <cell r="AA12362">
            <v>0</v>
          </cell>
        </row>
        <row r="12363">
          <cell r="AA12363">
            <v>0</v>
          </cell>
        </row>
        <row r="12364">
          <cell r="AA12364">
            <v>0</v>
          </cell>
        </row>
        <row r="12365">
          <cell r="AA12365">
            <v>0</v>
          </cell>
        </row>
        <row r="12366">
          <cell r="AA12366">
            <v>0</v>
          </cell>
        </row>
        <row r="12367">
          <cell r="AA12367">
            <v>0</v>
          </cell>
        </row>
        <row r="12368">
          <cell r="AA12368">
            <v>0</v>
          </cell>
        </row>
        <row r="12369">
          <cell r="AA12369">
            <v>0</v>
          </cell>
        </row>
        <row r="12370">
          <cell r="AA12370">
            <v>0</v>
          </cell>
        </row>
        <row r="12371">
          <cell r="AA12371">
            <v>0</v>
          </cell>
        </row>
        <row r="12372">
          <cell r="AA12372">
            <v>0</v>
          </cell>
        </row>
        <row r="12373">
          <cell r="AA12373">
            <v>0</v>
          </cell>
        </row>
        <row r="12374">
          <cell r="AA12374">
            <v>0</v>
          </cell>
        </row>
        <row r="12375">
          <cell r="AA12375">
            <v>0</v>
          </cell>
        </row>
        <row r="12376">
          <cell r="AA12376">
            <v>0</v>
          </cell>
        </row>
        <row r="12377">
          <cell r="AA12377">
            <v>0</v>
          </cell>
        </row>
        <row r="12378">
          <cell r="AA12378">
            <v>0</v>
          </cell>
        </row>
        <row r="12379">
          <cell r="AA12379">
            <v>0</v>
          </cell>
        </row>
        <row r="12380">
          <cell r="AA12380">
            <v>0</v>
          </cell>
        </row>
        <row r="12381">
          <cell r="AA12381">
            <v>0</v>
          </cell>
        </row>
        <row r="12382">
          <cell r="AA12382">
            <v>0</v>
          </cell>
        </row>
        <row r="12383">
          <cell r="AA12383">
            <v>0</v>
          </cell>
        </row>
        <row r="12384">
          <cell r="AA12384">
            <v>0</v>
          </cell>
        </row>
        <row r="12385">
          <cell r="AA12385">
            <v>0</v>
          </cell>
        </row>
        <row r="12386">
          <cell r="AA12386">
            <v>0</v>
          </cell>
        </row>
        <row r="12387">
          <cell r="AA12387">
            <v>0</v>
          </cell>
        </row>
        <row r="12388">
          <cell r="AA12388">
            <v>0</v>
          </cell>
        </row>
        <row r="12389">
          <cell r="AA12389">
            <v>0</v>
          </cell>
        </row>
        <row r="12390">
          <cell r="AA12390">
            <v>0</v>
          </cell>
        </row>
        <row r="12391">
          <cell r="AA12391">
            <v>0</v>
          </cell>
        </row>
        <row r="12392">
          <cell r="AA12392">
            <v>0</v>
          </cell>
        </row>
        <row r="12393">
          <cell r="AA12393">
            <v>0</v>
          </cell>
        </row>
        <row r="12394">
          <cell r="AA12394">
            <v>0</v>
          </cell>
        </row>
        <row r="12395">
          <cell r="AA12395">
            <v>0</v>
          </cell>
        </row>
        <row r="12396">
          <cell r="AA12396">
            <v>0</v>
          </cell>
        </row>
        <row r="12397">
          <cell r="AA12397">
            <v>0</v>
          </cell>
        </row>
        <row r="12398">
          <cell r="AA12398">
            <v>0</v>
          </cell>
        </row>
        <row r="12399">
          <cell r="AA12399">
            <v>0</v>
          </cell>
        </row>
        <row r="12400">
          <cell r="AA12400">
            <v>0</v>
          </cell>
        </row>
        <row r="12401">
          <cell r="AA12401">
            <v>0</v>
          </cell>
        </row>
        <row r="12402">
          <cell r="AA12402">
            <v>0</v>
          </cell>
        </row>
        <row r="12403">
          <cell r="AA12403">
            <v>0</v>
          </cell>
        </row>
        <row r="12404">
          <cell r="AA12404">
            <v>0</v>
          </cell>
        </row>
        <row r="12405">
          <cell r="AA12405">
            <v>0</v>
          </cell>
        </row>
        <row r="12406">
          <cell r="AA12406">
            <v>0</v>
          </cell>
        </row>
        <row r="12407">
          <cell r="AA12407">
            <v>0</v>
          </cell>
        </row>
        <row r="12408">
          <cell r="AA12408">
            <v>0</v>
          </cell>
        </row>
        <row r="12409">
          <cell r="AA12409">
            <v>0</v>
          </cell>
        </row>
        <row r="12410">
          <cell r="AA12410">
            <v>0</v>
          </cell>
        </row>
        <row r="12411">
          <cell r="AA12411">
            <v>0</v>
          </cell>
        </row>
        <row r="12412">
          <cell r="AA12412">
            <v>0</v>
          </cell>
        </row>
        <row r="12413">
          <cell r="AA12413">
            <v>0</v>
          </cell>
        </row>
        <row r="12414">
          <cell r="AA12414">
            <v>0</v>
          </cell>
        </row>
        <row r="12415">
          <cell r="AA12415">
            <v>0</v>
          </cell>
        </row>
        <row r="12416">
          <cell r="AA12416">
            <v>0</v>
          </cell>
        </row>
        <row r="12417">
          <cell r="AA12417">
            <v>0</v>
          </cell>
        </row>
        <row r="12418">
          <cell r="AA12418">
            <v>0</v>
          </cell>
        </row>
        <row r="12419">
          <cell r="AA12419">
            <v>0</v>
          </cell>
        </row>
        <row r="12420">
          <cell r="AA12420">
            <v>0</v>
          </cell>
        </row>
        <row r="12421">
          <cell r="AA12421">
            <v>0</v>
          </cell>
        </row>
        <row r="12422">
          <cell r="AA12422">
            <v>0</v>
          </cell>
        </row>
        <row r="12423">
          <cell r="AA12423">
            <v>0</v>
          </cell>
        </row>
        <row r="12424">
          <cell r="AA12424">
            <v>0</v>
          </cell>
        </row>
        <row r="12425">
          <cell r="AA12425">
            <v>0</v>
          </cell>
        </row>
        <row r="12426">
          <cell r="AA12426">
            <v>0</v>
          </cell>
        </row>
        <row r="12427">
          <cell r="AA12427">
            <v>0</v>
          </cell>
        </row>
        <row r="12428">
          <cell r="AA12428">
            <v>0</v>
          </cell>
        </row>
        <row r="12429">
          <cell r="AA12429">
            <v>0</v>
          </cell>
        </row>
        <row r="12430">
          <cell r="AA12430">
            <v>0</v>
          </cell>
        </row>
        <row r="12431">
          <cell r="AA12431">
            <v>0</v>
          </cell>
        </row>
        <row r="12432">
          <cell r="AA12432">
            <v>0</v>
          </cell>
        </row>
        <row r="12433">
          <cell r="AA12433">
            <v>0</v>
          </cell>
        </row>
        <row r="12434">
          <cell r="AA12434">
            <v>0</v>
          </cell>
        </row>
        <row r="12435">
          <cell r="AA12435">
            <v>0</v>
          </cell>
        </row>
        <row r="12436">
          <cell r="AA12436">
            <v>0</v>
          </cell>
        </row>
        <row r="12437">
          <cell r="AA12437">
            <v>0</v>
          </cell>
        </row>
        <row r="12438">
          <cell r="AA12438">
            <v>0</v>
          </cell>
        </row>
        <row r="12439">
          <cell r="AA12439">
            <v>0</v>
          </cell>
        </row>
        <row r="12440">
          <cell r="AA12440">
            <v>0</v>
          </cell>
        </row>
        <row r="12441">
          <cell r="AA12441">
            <v>0</v>
          </cell>
        </row>
        <row r="12442">
          <cell r="AA12442">
            <v>0</v>
          </cell>
        </row>
        <row r="12443">
          <cell r="AA12443">
            <v>0</v>
          </cell>
        </row>
        <row r="12444">
          <cell r="AA12444">
            <v>0</v>
          </cell>
        </row>
        <row r="12445">
          <cell r="AA12445">
            <v>0</v>
          </cell>
        </row>
        <row r="12446">
          <cell r="AA12446">
            <v>0</v>
          </cell>
        </row>
        <row r="12447">
          <cell r="AA12447">
            <v>0</v>
          </cell>
        </row>
        <row r="12448">
          <cell r="AA12448">
            <v>0</v>
          </cell>
        </row>
        <row r="12449">
          <cell r="AA12449">
            <v>0</v>
          </cell>
        </row>
        <row r="12450">
          <cell r="AA12450">
            <v>0</v>
          </cell>
        </row>
        <row r="12451">
          <cell r="AA12451">
            <v>0</v>
          </cell>
        </row>
        <row r="12452">
          <cell r="AA12452">
            <v>0</v>
          </cell>
        </row>
        <row r="12453">
          <cell r="AA12453">
            <v>0</v>
          </cell>
        </row>
        <row r="12454">
          <cell r="AA12454">
            <v>0</v>
          </cell>
        </row>
        <row r="12455">
          <cell r="AA12455">
            <v>0</v>
          </cell>
        </row>
        <row r="12456">
          <cell r="AA12456">
            <v>0</v>
          </cell>
        </row>
        <row r="12457">
          <cell r="AA12457">
            <v>0</v>
          </cell>
        </row>
        <row r="12458">
          <cell r="AA12458">
            <v>0</v>
          </cell>
        </row>
        <row r="12459">
          <cell r="AA12459">
            <v>0</v>
          </cell>
        </row>
        <row r="12460">
          <cell r="AA12460">
            <v>0</v>
          </cell>
        </row>
        <row r="12461">
          <cell r="AA12461">
            <v>0</v>
          </cell>
        </row>
        <row r="12462">
          <cell r="AA12462">
            <v>0</v>
          </cell>
        </row>
        <row r="12463">
          <cell r="AA12463">
            <v>0</v>
          </cell>
        </row>
        <row r="12464">
          <cell r="AA12464">
            <v>0</v>
          </cell>
        </row>
        <row r="12465">
          <cell r="AA12465">
            <v>0</v>
          </cell>
        </row>
        <row r="12466">
          <cell r="AA12466">
            <v>0</v>
          </cell>
        </row>
        <row r="12467">
          <cell r="AA12467">
            <v>0</v>
          </cell>
        </row>
        <row r="12468">
          <cell r="AA12468">
            <v>0</v>
          </cell>
        </row>
        <row r="12469">
          <cell r="AA12469">
            <v>0</v>
          </cell>
        </row>
        <row r="12470">
          <cell r="AA12470">
            <v>0</v>
          </cell>
        </row>
        <row r="12471">
          <cell r="AA12471">
            <v>0</v>
          </cell>
        </row>
        <row r="12472">
          <cell r="AA12472">
            <v>0</v>
          </cell>
        </row>
        <row r="12473">
          <cell r="AA12473">
            <v>0</v>
          </cell>
        </row>
        <row r="12474">
          <cell r="AA12474">
            <v>0</v>
          </cell>
        </row>
        <row r="12475">
          <cell r="AA12475">
            <v>0</v>
          </cell>
        </row>
        <row r="12476">
          <cell r="AA12476">
            <v>0</v>
          </cell>
        </row>
        <row r="12477">
          <cell r="AA12477">
            <v>0</v>
          </cell>
        </row>
        <row r="12478">
          <cell r="AA12478">
            <v>0</v>
          </cell>
        </row>
        <row r="12479">
          <cell r="AA12479">
            <v>0</v>
          </cell>
        </row>
        <row r="12480">
          <cell r="AA12480">
            <v>0</v>
          </cell>
        </row>
        <row r="12481">
          <cell r="AA12481">
            <v>0</v>
          </cell>
        </row>
        <row r="12482">
          <cell r="AA12482">
            <v>0</v>
          </cell>
        </row>
        <row r="12483">
          <cell r="AA12483">
            <v>0</v>
          </cell>
        </row>
        <row r="12484">
          <cell r="AA12484">
            <v>0</v>
          </cell>
        </row>
        <row r="12485">
          <cell r="AA12485">
            <v>0</v>
          </cell>
        </row>
        <row r="12486">
          <cell r="AA12486">
            <v>0</v>
          </cell>
        </row>
        <row r="12487">
          <cell r="AA12487">
            <v>0</v>
          </cell>
        </row>
        <row r="12488">
          <cell r="AA12488">
            <v>0</v>
          </cell>
        </row>
        <row r="12489">
          <cell r="AA12489">
            <v>0</v>
          </cell>
        </row>
        <row r="12490">
          <cell r="AA12490">
            <v>0</v>
          </cell>
        </row>
        <row r="12491">
          <cell r="AA12491">
            <v>0</v>
          </cell>
        </row>
        <row r="12492">
          <cell r="AA12492">
            <v>0</v>
          </cell>
        </row>
        <row r="12493">
          <cell r="AA12493">
            <v>0</v>
          </cell>
        </row>
        <row r="12494">
          <cell r="AA12494">
            <v>0</v>
          </cell>
        </row>
        <row r="12495">
          <cell r="AA12495">
            <v>0</v>
          </cell>
        </row>
        <row r="12496">
          <cell r="AA12496">
            <v>0</v>
          </cell>
        </row>
        <row r="12497">
          <cell r="AA12497">
            <v>0</v>
          </cell>
        </row>
        <row r="12498">
          <cell r="AA12498">
            <v>0</v>
          </cell>
        </row>
        <row r="12499">
          <cell r="AA12499">
            <v>0</v>
          </cell>
        </row>
        <row r="12500">
          <cell r="AA12500">
            <v>0</v>
          </cell>
        </row>
        <row r="12501">
          <cell r="AA12501">
            <v>0</v>
          </cell>
        </row>
        <row r="12502">
          <cell r="AA12502">
            <v>0</v>
          </cell>
        </row>
        <row r="12503">
          <cell r="AA12503">
            <v>0</v>
          </cell>
        </row>
        <row r="12504">
          <cell r="AA12504">
            <v>0</v>
          </cell>
        </row>
        <row r="12505">
          <cell r="AA12505">
            <v>0</v>
          </cell>
        </row>
        <row r="12506">
          <cell r="AA12506">
            <v>0</v>
          </cell>
        </row>
        <row r="12507">
          <cell r="AA12507">
            <v>0</v>
          </cell>
        </row>
        <row r="12508">
          <cell r="AA12508">
            <v>0</v>
          </cell>
        </row>
        <row r="12509">
          <cell r="AA12509">
            <v>0</v>
          </cell>
        </row>
        <row r="12510">
          <cell r="AA12510">
            <v>0</v>
          </cell>
        </row>
        <row r="12511">
          <cell r="AA12511">
            <v>0</v>
          </cell>
        </row>
        <row r="12512">
          <cell r="AA12512">
            <v>0</v>
          </cell>
        </row>
        <row r="12513">
          <cell r="AA12513">
            <v>0</v>
          </cell>
        </row>
        <row r="12514">
          <cell r="AA12514">
            <v>0</v>
          </cell>
        </row>
        <row r="12515">
          <cell r="AA12515">
            <v>0</v>
          </cell>
        </row>
        <row r="12516">
          <cell r="AA12516">
            <v>0</v>
          </cell>
        </row>
        <row r="12517">
          <cell r="AA12517">
            <v>0</v>
          </cell>
        </row>
        <row r="12518">
          <cell r="AA12518">
            <v>0</v>
          </cell>
        </row>
        <row r="12519">
          <cell r="AA12519">
            <v>0</v>
          </cell>
        </row>
        <row r="12520">
          <cell r="AA12520">
            <v>0</v>
          </cell>
        </row>
        <row r="12521">
          <cell r="AA12521">
            <v>0</v>
          </cell>
        </row>
        <row r="12522">
          <cell r="AA12522">
            <v>0</v>
          </cell>
        </row>
        <row r="12523">
          <cell r="AA12523">
            <v>0</v>
          </cell>
        </row>
        <row r="12524">
          <cell r="AA12524">
            <v>0</v>
          </cell>
        </row>
        <row r="12525">
          <cell r="AA12525">
            <v>0</v>
          </cell>
        </row>
        <row r="12526">
          <cell r="AA12526">
            <v>0</v>
          </cell>
        </row>
        <row r="12527">
          <cell r="AA12527">
            <v>0</v>
          </cell>
        </row>
        <row r="12528">
          <cell r="AA12528">
            <v>0</v>
          </cell>
        </row>
        <row r="12529">
          <cell r="AA12529">
            <v>0</v>
          </cell>
        </row>
        <row r="12530">
          <cell r="AA12530">
            <v>0</v>
          </cell>
        </row>
        <row r="12531">
          <cell r="AA12531">
            <v>0</v>
          </cell>
        </row>
        <row r="12532">
          <cell r="AA12532">
            <v>0</v>
          </cell>
        </row>
        <row r="12533">
          <cell r="AA12533">
            <v>0</v>
          </cell>
        </row>
        <row r="12534">
          <cell r="AA12534">
            <v>0</v>
          </cell>
        </row>
        <row r="12535">
          <cell r="AA12535">
            <v>0</v>
          </cell>
        </row>
        <row r="12536">
          <cell r="AA12536">
            <v>0</v>
          </cell>
        </row>
        <row r="12537">
          <cell r="AA12537">
            <v>0</v>
          </cell>
        </row>
        <row r="12538">
          <cell r="AA12538">
            <v>0</v>
          </cell>
        </row>
        <row r="12539">
          <cell r="AA12539">
            <v>0</v>
          </cell>
        </row>
        <row r="12540">
          <cell r="AA12540">
            <v>0</v>
          </cell>
        </row>
        <row r="12541">
          <cell r="AA12541">
            <v>0</v>
          </cell>
        </row>
        <row r="12542">
          <cell r="AA12542">
            <v>0</v>
          </cell>
        </row>
        <row r="12543">
          <cell r="AA12543">
            <v>0</v>
          </cell>
        </row>
        <row r="12544">
          <cell r="AA12544">
            <v>0</v>
          </cell>
        </row>
        <row r="12545">
          <cell r="AA12545">
            <v>0</v>
          </cell>
        </row>
        <row r="12546">
          <cell r="AA12546">
            <v>0</v>
          </cell>
        </row>
        <row r="12547">
          <cell r="AA12547">
            <v>0</v>
          </cell>
        </row>
        <row r="12548">
          <cell r="AA12548">
            <v>0</v>
          </cell>
        </row>
        <row r="12549">
          <cell r="AA12549">
            <v>0</v>
          </cell>
        </row>
        <row r="12550">
          <cell r="AA12550">
            <v>0</v>
          </cell>
        </row>
        <row r="12551">
          <cell r="AA12551">
            <v>0</v>
          </cell>
        </row>
        <row r="12552">
          <cell r="AA12552">
            <v>0</v>
          </cell>
        </row>
        <row r="12553">
          <cell r="AA12553">
            <v>0</v>
          </cell>
        </row>
        <row r="12554">
          <cell r="AA12554">
            <v>0</v>
          </cell>
        </row>
        <row r="12555">
          <cell r="AA12555">
            <v>0</v>
          </cell>
        </row>
        <row r="12556">
          <cell r="AA12556">
            <v>0</v>
          </cell>
        </row>
        <row r="12557">
          <cell r="AA12557">
            <v>0</v>
          </cell>
        </row>
        <row r="12558">
          <cell r="AA12558">
            <v>0</v>
          </cell>
        </row>
        <row r="12559">
          <cell r="AA12559">
            <v>0</v>
          </cell>
        </row>
        <row r="12560">
          <cell r="AA12560">
            <v>0</v>
          </cell>
        </row>
        <row r="12561">
          <cell r="AA12561">
            <v>0</v>
          </cell>
        </row>
        <row r="12562">
          <cell r="AA12562">
            <v>0</v>
          </cell>
        </row>
        <row r="12563">
          <cell r="AA12563">
            <v>0</v>
          </cell>
        </row>
        <row r="12564">
          <cell r="AA12564">
            <v>0</v>
          </cell>
        </row>
        <row r="12565">
          <cell r="AA12565">
            <v>0</v>
          </cell>
        </row>
        <row r="12566">
          <cell r="AA12566">
            <v>0</v>
          </cell>
        </row>
        <row r="12567">
          <cell r="AA12567">
            <v>0</v>
          </cell>
        </row>
        <row r="12568">
          <cell r="AA12568">
            <v>0</v>
          </cell>
        </row>
        <row r="12569">
          <cell r="AA12569">
            <v>0</v>
          </cell>
        </row>
        <row r="12570">
          <cell r="AA12570">
            <v>0</v>
          </cell>
        </row>
        <row r="12571">
          <cell r="AA12571">
            <v>0</v>
          </cell>
        </row>
        <row r="12572">
          <cell r="AA12572">
            <v>0</v>
          </cell>
        </row>
        <row r="12573">
          <cell r="AA12573">
            <v>0</v>
          </cell>
        </row>
        <row r="12574">
          <cell r="AA12574">
            <v>0</v>
          </cell>
        </row>
        <row r="12575">
          <cell r="AA12575">
            <v>0</v>
          </cell>
        </row>
        <row r="12576">
          <cell r="AA12576">
            <v>0</v>
          </cell>
        </row>
        <row r="12577">
          <cell r="AA12577">
            <v>0</v>
          </cell>
        </row>
        <row r="12578">
          <cell r="AA12578">
            <v>0</v>
          </cell>
        </row>
        <row r="12579">
          <cell r="AA12579">
            <v>0</v>
          </cell>
        </row>
        <row r="12580">
          <cell r="AA12580">
            <v>0</v>
          </cell>
        </row>
        <row r="12581">
          <cell r="AA12581">
            <v>0</v>
          </cell>
        </row>
        <row r="12582">
          <cell r="AA12582">
            <v>0</v>
          </cell>
        </row>
        <row r="12583">
          <cell r="AA12583">
            <v>0</v>
          </cell>
        </row>
        <row r="12584">
          <cell r="AA12584">
            <v>0</v>
          </cell>
        </row>
        <row r="12585">
          <cell r="AA12585">
            <v>0</v>
          </cell>
        </row>
        <row r="12586">
          <cell r="AA12586">
            <v>0</v>
          </cell>
        </row>
        <row r="12587">
          <cell r="AA12587">
            <v>0</v>
          </cell>
        </row>
        <row r="12588">
          <cell r="AA12588">
            <v>0</v>
          </cell>
        </row>
        <row r="12589">
          <cell r="AA12589">
            <v>0</v>
          </cell>
        </row>
        <row r="12590">
          <cell r="AA12590">
            <v>0</v>
          </cell>
        </row>
        <row r="12591">
          <cell r="AA12591">
            <v>0</v>
          </cell>
        </row>
        <row r="12592">
          <cell r="AA12592">
            <v>0</v>
          </cell>
        </row>
        <row r="12593">
          <cell r="AA12593">
            <v>0</v>
          </cell>
        </row>
        <row r="12594">
          <cell r="AA12594">
            <v>0</v>
          </cell>
        </row>
        <row r="12595">
          <cell r="AA12595">
            <v>0</v>
          </cell>
        </row>
        <row r="12596">
          <cell r="AA12596">
            <v>0</v>
          </cell>
        </row>
        <row r="12597">
          <cell r="AA12597">
            <v>0</v>
          </cell>
        </row>
        <row r="12598">
          <cell r="AA12598">
            <v>0</v>
          </cell>
        </row>
        <row r="12599">
          <cell r="AA12599">
            <v>0</v>
          </cell>
        </row>
        <row r="12600">
          <cell r="AA12600">
            <v>0</v>
          </cell>
        </row>
        <row r="12601">
          <cell r="AA12601">
            <v>0</v>
          </cell>
        </row>
        <row r="12602">
          <cell r="AA12602">
            <v>0</v>
          </cell>
        </row>
        <row r="12603">
          <cell r="AA12603">
            <v>0</v>
          </cell>
        </row>
        <row r="12604">
          <cell r="AA12604">
            <v>0</v>
          </cell>
        </row>
        <row r="12605">
          <cell r="AA12605">
            <v>0</v>
          </cell>
        </row>
        <row r="12606">
          <cell r="AA12606">
            <v>0</v>
          </cell>
        </row>
        <row r="12607">
          <cell r="AA12607">
            <v>0</v>
          </cell>
        </row>
        <row r="12608">
          <cell r="AA12608">
            <v>0</v>
          </cell>
        </row>
        <row r="12609">
          <cell r="AA12609">
            <v>0</v>
          </cell>
        </row>
        <row r="12610">
          <cell r="AA12610">
            <v>0</v>
          </cell>
        </row>
        <row r="12611">
          <cell r="AA12611">
            <v>0</v>
          </cell>
        </row>
        <row r="12612">
          <cell r="AA12612">
            <v>0</v>
          </cell>
        </row>
        <row r="12613">
          <cell r="AA12613">
            <v>0</v>
          </cell>
        </row>
        <row r="12614">
          <cell r="AA12614">
            <v>0</v>
          </cell>
        </row>
        <row r="12615">
          <cell r="AA12615">
            <v>0</v>
          </cell>
        </row>
        <row r="12616">
          <cell r="AA12616">
            <v>0</v>
          </cell>
        </row>
        <row r="12617">
          <cell r="AA12617">
            <v>0</v>
          </cell>
        </row>
        <row r="12618">
          <cell r="AA12618">
            <v>0</v>
          </cell>
        </row>
        <row r="12619">
          <cell r="AA12619">
            <v>0</v>
          </cell>
        </row>
        <row r="12620">
          <cell r="AA12620">
            <v>0</v>
          </cell>
        </row>
        <row r="12621">
          <cell r="AA12621">
            <v>0</v>
          </cell>
        </row>
        <row r="12622">
          <cell r="AA12622">
            <v>0</v>
          </cell>
        </row>
        <row r="12623">
          <cell r="AA12623">
            <v>0</v>
          </cell>
        </row>
        <row r="12624">
          <cell r="AA12624">
            <v>0</v>
          </cell>
        </row>
        <row r="12625">
          <cell r="AA12625">
            <v>0</v>
          </cell>
        </row>
        <row r="12626">
          <cell r="AA12626">
            <v>0</v>
          </cell>
        </row>
        <row r="12627">
          <cell r="AA12627">
            <v>0</v>
          </cell>
        </row>
        <row r="12628">
          <cell r="AA12628">
            <v>0</v>
          </cell>
        </row>
        <row r="12629">
          <cell r="AA12629">
            <v>0</v>
          </cell>
        </row>
        <row r="12630">
          <cell r="AA12630">
            <v>0</v>
          </cell>
        </row>
        <row r="12631">
          <cell r="AA12631">
            <v>0</v>
          </cell>
        </row>
        <row r="12632">
          <cell r="AA12632">
            <v>0</v>
          </cell>
        </row>
        <row r="12633">
          <cell r="AA12633">
            <v>0</v>
          </cell>
        </row>
        <row r="12634">
          <cell r="AA12634">
            <v>0</v>
          </cell>
        </row>
        <row r="12635">
          <cell r="AA12635">
            <v>0</v>
          </cell>
        </row>
        <row r="12636">
          <cell r="AA12636">
            <v>0</v>
          </cell>
        </row>
        <row r="12637">
          <cell r="AA12637">
            <v>0</v>
          </cell>
        </row>
        <row r="12638">
          <cell r="AA12638">
            <v>0</v>
          </cell>
        </row>
        <row r="12639">
          <cell r="AA12639">
            <v>0</v>
          </cell>
        </row>
        <row r="12640">
          <cell r="AA12640">
            <v>0</v>
          </cell>
        </row>
        <row r="12641">
          <cell r="AA12641">
            <v>0</v>
          </cell>
        </row>
        <row r="12642">
          <cell r="AA12642">
            <v>0</v>
          </cell>
        </row>
        <row r="12643">
          <cell r="AA12643">
            <v>0</v>
          </cell>
        </row>
        <row r="12644">
          <cell r="AA12644">
            <v>0</v>
          </cell>
        </row>
        <row r="12645">
          <cell r="AA12645">
            <v>0</v>
          </cell>
        </row>
        <row r="12646">
          <cell r="AA12646">
            <v>0</v>
          </cell>
        </row>
        <row r="12647">
          <cell r="AA12647">
            <v>0</v>
          </cell>
        </row>
        <row r="12648">
          <cell r="AA12648">
            <v>0</v>
          </cell>
        </row>
        <row r="12649">
          <cell r="AA12649">
            <v>0</v>
          </cell>
        </row>
        <row r="12650">
          <cell r="AA12650">
            <v>0</v>
          </cell>
        </row>
        <row r="12651">
          <cell r="AA12651">
            <v>0</v>
          </cell>
        </row>
        <row r="12652">
          <cell r="AA12652">
            <v>0</v>
          </cell>
        </row>
        <row r="12653">
          <cell r="AA12653">
            <v>0</v>
          </cell>
        </row>
        <row r="12654">
          <cell r="AA12654">
            <v>0</v>
          </cell>
        </row>
        <row r="12655">
          <cell r="AA12655">
            <v>0</v>
          </cell>
        </row>
        <row r="12656">
          <cell r="AA12656">
            <v>0</v>
          </cell>
        </row>
        <row r="12657">
          <cell r="AA12657">
            <v>0</v>
          </cell>
        </row>
        <row r="12658">
          <cell r="AA12658">
            <v>0</v>
          </cell>
        </row>
        <row r="12659">
          <cell r="AA12659">
            <v>0</v>
          </cell>
        </row>
        <row r="12660">
          <cell r="AA12660">
            <v>0</v>
          </cell>
        </row>
        <row r="12661">
          <cell r="AA12661">
            <v>0</v>
          </cell>
        </row>
        <row r="12662">
          <cell r="AA12662">
            <v>0</v>
          </cell>
        </row>
        <row r="12663">
          <cell r="AA12663">
            <v>0</v>
          </cell>
        </row>
        <row r="12664">
          <cell r="AA12664">
            <v>0</v>
          </cell>
        </row>
        <row r="12665">
          <cell r="AA12665">
            <v>0</v>
          </cell>
        </row>
        <row r="12666">
          <cell r="AA12666">
            <v>0</v>
          </cell>
        </row>
        <row r="12667">
          <cell r="AA12667">
            <v>0</v>
          </cell>
        </row>
        <row r="12668">
          <cell r="AA12668">
            <v>0</v>
          </cell>
        </row>
        <row r="12669">
          <cell r="AA12669">
            <v>0</v>
          </cell>
        </row>
        <row r="12670">
          <cell r="AA12670">
            <v>0</v>
          </cell>
        </row>
        <row r="12671">
          <cell r="AA12671">
            <v>0</v>
          </cell>
        </row>
        <row r="12672">
          <cell r="AA12672">
            <v>0</v>
          </cell>
        </row>
        <row r="12673">
          <cell r="AA12673">
            <v>0</v>
          </cell>
        </row>
        <row r="12674">
          <cell r="AA12674">
            <v>0</v>
          </cell>
        </row>
        <row r="12675">
          <cell r="AA12675">
            <v>0</v>
          </cell>
        </row>
        <row r="12676">
          <cell r="AA12676">
            <v>0</v>
          </cell>
        </row>
        <row r="12677">
          <cell r="AA12677">
            <v>0</v>
          </cell>
        </row>
        <row r="12678">
          <cell r="AA12678">
            <v>0</v>
          </cell>
        </row>
        <row r="12679">
          <cell r="AA12679">
            <v>0</v>
          </cell>
        </row>
        <row r="12680">
          <cell r="AA12680">
            <v>0</v>
          </cell>
        </row>
        <row r="12681">
          <cell r="AA12681">
            <v>0</v>
          </cell>
        </row>
        <row r="12682">
          <cell r="AA12682">
            <v>0</v>
          </cell>
        </row>
        <row r="12683">
          <cell r="AA12683">
            <v>0</v>
          </cell>
        </row>
        <row r="12684">
          <cell r="AA12684">
            <v>0</v>
          </cell>
        </row>
        <row r="12685">
          <cell r="AA12685">
            <v>0</v>
          </cell>
        </row>
        <row r="12686">
          <cell r="AA12686">
            <v>0</v>
          </cell>
        </row>
        <row r="12687">
          <cell r="AA12687">
            <v>0</v>
          </cell>
        </row>
        <row r="12688">
          <cell r="AA12688">
            <v>0</v>
          </cell>
        </row>
        <row r="12689">
          <cell r="AA12689">
            <v>0</v>
          </cell>
        </row>
        <row r="12690">
          <cell r="AA12690">
            <v>0</v>
          </cell>
        </row>
        <row r="12691">
          <cell r="AA12691">
            <v>0</v>
          </cell>
        </row>
        <row r="12692">
          <cell r="AA12692">
            <v>0</v>
          </cell>
        </row>
        <row r="12693">
          <cell r="AA12693">
            <v>0</v>
          </cell>
        </row>
        <row r="12694">
          <cell r="AA12694">
            <v>0</v>
          </cell>
        </row>
        <row r="12695">
          <cell r="AA12695">
            <v>0</v>
          </cell>
        </row>
        <row r="12696">
          <cell r="AA12696">
            <v>0</v>
          </cell>
        </row>
        <row r="12697">
          <cell r="AA12697">
            <v>0</v>
          </cell>
        </row>
        <row r="12698">
          <cell r="AA12698">
            <v>0</v>
          </cell>
        </row>
        <row r="12699">
          <cell r="AA12699">
            <v>0</v>
          </cell>
        </row>
        <row r="12700">
          <cell r="AA12700">
            <v>0</v>
          </cell>
        </row>
        <row r="12701">
          <cell r="AA12701">
            <v>0</v>
          </cell>
        </row>
        <row r="12702">
          <cell r="AA12702">
            <v>0</v>
          </cell>
        </row>
        <row r="12703">
          <cell r="AA12703">
            <v>0</v>
          </cell>
        </row>
        <row r="12704">
          <cell r="AA12704">
            <v>0</v>
          </cell>
        </row>
        <row r="12705">
          <cell r="AA12705">
            <v>0</v>
          </cell>
        </row>
        <row r="12706">
          <cell r="AA12706">
            <v>0</v>
          </cell>
        </row>
        <row r="12707">
          <cell r="AA12707">
            <v>0</v>
          </cell>
        </row>
        <row r="12708">
          <cell r="AA12708">
            <v>0</v>
          </cell>
        </row>
        <row r="12709">
          <cell r="AA12709">
            <v>0</v>
          </cell>
        </row>
        <row r="12710">
          <cell r="AA12710">
            <v>0</v>
          </cell>
        </row>
        <row r="12711">
          <cell r="AA12711">
            <v>0</v>
          </cell>
        </row>
        <row r="12712">
          <cell r="AA12712">
            <v>0</v>
          </cell>
        </row>
        <row r="12713">
          <cell r="AA12713">
            <v>0</v>
          </cell>
        </row>
        <row r="12714">
          <cell r="AA12714">
            <v>0</v>
          </cell>
        </row>
        <row r="12715">
          <cell r="AA12715">
            <v>0</v>
          </cell>
        </row>
        <row r="12716">
          <cell r="AA12716">
            <v>0</v>
          </cell>
        </row>
        <row r="12717">
          <cell r="AA12717">
            <v>0</v>
          </cell>
        </row>
        <row r="12718">
          <cell r="AA12718">
            <v>0</v>
          </cell>
        </row>
        <row r="12719">
          <cell r="AA12719">
            <v>0</v>
          </cell>
        </row>
        <row r="12720">
          <cell r="AA12720">
            <v>0</v>
          </cell>
        </row>
        <row r="12721">
          <cell r="AA12721">
            <v>0</v>
          </cell>
        </row>
        <row r="12722">
          <cell r="AA12722">
            <v>0</v>
          </cell>
        </row>
        <row r="12723">
          <cell r="AA12723">
            <v>0</v>
          </cell>
        </row>
        <row r="12724">
          <cell r="AA12724">
            <v>0</v>
          </cell>
        </row>
        <row r="12725">
          <cell r="AA12725">
            <v>0</v>
          </cell>
        </row>
        <row r="12726">
          <cell r="AA12726">
            <v>0</v>
          </cell>
        </row>
        <row r="12727">
          <cell r="AA12727">
            <v>0</v>
          </cell>
        </row>
        <row r="12728">
          <cell r="AA12728">
            <v>0</v>
          </cell>
        </row>
        <row r="12729">
          <cell r="AA12729">
            <v>0</v>
          </cell>
        </row>
        <row r="12730">
          <cell r="AA12730">
            <v>0</v>
          </cell>
        </row>
        <row r="12731">
          <cell r="AA12731">
            <v>0</v>
          </cell>
        </row>
        <row r="12732">
          <cell r="AA12732">
            <v>0</v>
          </cell>
        </row>
        <row r="12733">
          <cell r="AA12733">
            <v>0</v>
          </cell>
        </row>
        <row r="12734">
          <cell r="AA12734">
            <v>0</v>
          </cell>
        </row>
        <row r="12735">
          <cell r="AA12735">
            <v>0</v>
          </cell>
        </row>
        <row r="12736">
          <cell r="AA12736">
            <v>0</v>
          </cell>
        </row>
        <row r="12737">
          <cell r="AA12737">
            <v>0</v>
          </cell>
        </row>
        <row r="12738">
          <cell r="AA12738">
            <v>0</v>
          </cell>
        </row>
        <row r="12739">
          <cell r="AA12739">
            <v>0</v>
          </cell>
        </row>
        <row r="12740">
          <cell r="AA12740">
            <v>0</v>
          </cell>
        </row>
        <row r="12741">
          <cell r="AA12741">
            <v>0</v>
          </cell>
        </row>
        <row r="12742">
          <cell r="AA12742">
            <v>0</v>
          </cell>
        </row>
        <row r="12743">
          <cell r="AA12743">
            <v>0</v>
          </cell>
        </row>
        <row r="12744">
          <cell r="AA12744">
            <v>0</v>
          </cell>
        </row>
        <row r="12745">
          <cell r="AA12745">
            <v>0</v>
          </cell>
        </row>
        <row r="12746">
          <cell r="AA12746">
            <v>0</v>
          </cell>
        </row>
        <row r="12747">
          <cell r="AA12747">
            <v>0</v>
          </cell>
        </row>
        <row r="12748">
          <cell r="AA12748">
            <v>0</v>
          </cell>
        </row>
        <row r="12749">
          <cell r="AA12749">
            <v>0</v>
          </cell>
        </row>
        <row r="12750">
          <cell r="AA12750">
            <v>0</v>
          </cell>
        </row>
        <row r="12751">
          <cell r="AA12751">
            <v>0</v>
          </cell>
        </row>
        <row r="12752">
          <cell r="AA12752">
            <v>0</v>
          </cell>
        </row>
        <row r="12753">
          <cell r="AA12753">
            <v>0</v>
          </cell>
        </row>
        <row r="12754">
          <cell r="AA12754">
            <v>0</v>
          </cell>
        </row>
        <row r="12755">
          <cell r="AA12755">
            <v>0</v>
          </cell>
        </row>
        <row r="12756">
          <cell r="AA12756">
            <v>0</v>
          </cell>
        </row>
        <row r="12757">
          <cell r="AA12757">
            <v>0</v>
          </cell>
        </row>
        <row r="12758">
          <cell r="AA12758">
            <v>0</v>
          </cell>
        </row>
        <row r="12759">
          <cell r="AA12759">
            <v>0</v>
          </cell>
        </row>
        <row r="12760">
          <cell r="AA12760">
            <v>0</v>
          </cell>
        </row>
        <row r="12761">
          <cell r="AA12761">
            <v>0</v>
          </cell>
        </row>
        <row r="12762">
          <cell r="AA12762">
            <v>0</v>
          </cell>
        </row>
        <row r="12763">
          <cell r="AA12763">
            <v>0</v>
          </cell>
        </row>
        <row r="12764">
          <cell r="AA12764">
            <v>0</v>
          </cell>
        </row>
        <row r="12765">
          <cell r="AA12765">
            <v>0</v>
          </cell>
        </row>
        <row r="12766">
          <cell r="AA12766">
            <v>0</v>
          </cell>
        </row>
        <row r="12767">
          <cell r="AA12767">
            <v>0</v>
          </cell>
        </row>
        <row r="12768">
          <cell r="AA12768">
            <v>0</v>
          </cell>
        </row>
        <row r="12769">
          <cell r="AA12769">
            <v>0</v>
          </cell>
        </row>
        <row r="12770">
          <cell r="AA12770">
            <v>0</v>
          </cell>
        </row>
        <row r="12771">
          <cell r="AA12771">
            <v>0</v>
          </cell>
        </row>
        <row r="12772">
          <cell r="AA12772">
            <v>0</v>
          </cell>
        </row>
        <row r="12773">
          <cell r="AA12773">
            <v>0</v>
          </cell>
        </row>
        <row r="12774">
          <cell r="AA12774">
            <v>0</v>
          </cell>
        </row>
        <row r="12775">
          <cell r="AA12775">
            <v>0</v>
          </cell>
        </row>
        <row r="12776">
          <cell r="AA12776">
            <v>0</v>
          </cell>
        </row>
        <row r="12777">
          <cell r="AA12777">
            <v>0</v>
          </cell>
        </row>
        <row r="12778">
          <cell r="AA12778">
            <v>0</v>
          </cell>
        </row>
        <row r="12779">
          <cell r="AA12779">
            <v>0</v>
          </cell>
        </row>
        <row r="12780">
          <cell r="AA12780">
            <v>0</v>
          </cell>
        </row>
        <row r="12781">
          <cell r="AA12781">
            <v>0</v>
          </cell>
        </row>
        <row r="12782">
          <cell r="AA12782">
            <v>0</v>
          </cell>
        </row>
        <row r="12783">
          <cell r="AA12783">
            <v>0</v>
          </cell>
        </row>
        <row r="12784">
          <cell r="AA12784">
            <v>0</v>
          </cell>
        </row>
        <row r="12785">
          <cell r="AA12785">
            <v>0</v>
          </cell>
        </row>
        <row r="12786">
          <cell r="AA12786">
            <v>0</v>
          </cell>
        </row>
        <row r="12787">
          <cell r="AA12787">
            <v>0</v>
          </cell>
        </row>
        <row r="12788">
          <cell r="AA12788">
            <v>0</v>
          </cell>
        </row>
        <row r="12789">
          <cell r="AA12789">
            <v>0</v>
          </cell>
        </row>
        <row r="12790">
          <cell r="AA12790">
            <v>0</v>
          </cell>
        </row>
        <row r="12791">
          <cell r="AA12791">
            <v>0</v>
          </cell>
        </row>
        <row r="12792">
          <cell r="AA12792">
            <v>0</v>
          </cell>
        </row>
        <row r="12793">
          <cell r="AA12793">
            <v>0</v>
          </cell>
        </row>
        <row r="12794">
          <cell r="AA12794">
            <v>0</v>
          </cell>
        </row>
        <row r="12795">
          <cell r="AA12795">
            <v>0</v>
          </cell>
        </row>
        <row r="12796">
          <cell r="AA12796">
            <v>0</v>
          </cell>
        </row>
        <row r="12797">
          <cell r="AA12797">
            <v>0</v>
          </cell>
        </row>
        <row r="12798">
          <cell r="AA12798">
            <v>0</v>
          </cell>
        </row>
        <row r="12799">
          <cell r="AA12799">
            <v>0</v>
          </cell>
        </row>
        <row r="12800">
          <cell r="AA12800">
            <v>0</v>
          </cell>
        </row>
        <row r="12801">
          <cell r="AA12801">
            <v>0</v>
          </cell>
        </row>
        <row r="12802">
          <cell r="AA12802">
            <v>0</v>
          </cell>
        </row>
        <row r="12803">
          <cell r="AA12803">
            <v>0</v>
          </cell>
        </row>
        <row r="12804">
          <cell r="AA12804">
            <v>0</v>
          </cell>
        </row>
        <row r="12805">
          <cell r="AA12805">
            <v>0</v>
          </cell>
        </row>
        <row r="12806">
          <cell r="AA12806">
            <v>0</v>
          </cell>
        </row>
        <row r="12807">
          <cell r="AA12807">
            <v>0</v>
          </cell>
        </row>
        <row r="12808">
          <cell r="AA12808">
            <v>0</v>
          </cell>
        </row>
        <row r="12809">
          <cell r="AA12809">
            <v>0</v>
          </cell>
        </row>
        <row r="12810">
          <cell r="AA12810">
            <v>0</v>
          </cell>
        </row>
        <row r="12811">
          <cell r="AA12811">
            <v>0</v>
          </cell>
        </row>
        <row r="12812">
          <cell r="AA12812">
            <v>0</v>
          </cell>
        </row>
        <row r="12813">
          <cell r="AA12813">
            <v>0</v>
          </cell>
        </row>
        <row r="12814">
          <cell r="AA12814">
            <v>0</v>
          </cell>
        </row>
        <row r="12815">
          <cell r="AA12815">
            <v>0</v>
          </cell>
        </row>
        <row r="12816">
          <cell r="AA12816">
            <v>0</v>
          </cell>
        </row>
        <row r="12817">
          <cell r="AA12817">
            <v>0</v>
          </cell>
        </row>
        <row r="12818">
          <cell r="AA12818">
            <v>0</v>
          </cell>
        </row>
        <row r="12819">
          <cell r="AA12819">
            <v>0</v>
          </cell>
        </row>
        <row r="12820">
          <cell r="AA12820">
            <v>0</v>
          </cell>
        </row>
        <row r="12821">
          <cell r="AA12821">
            <v>0</v>
          </cell>
        </row>
        <row r="12822">
          <cell r="AA12822">
            <v>0</v>
          </cell>
        </row>
        <row r="12823">
          <cell r="AA12823">
            <v>0</v>
          </cell>
        </row>
        <row r="12824">
          <cell r="AA12824">
            <v>0</v>
          </cell>
        </row>
        <row r="12825">
          <cell r="AA12825">
            <v>0</v>
          </cell>
        </row>
        <row r="12826">
          <cell r="AA12826">
            <v>0</v>
          </cell>
        </row>
        <row r="12827">
          <cell r="AA12827">
            <v>0</v>
          </cell>
        </row>
        <row r="12828">
          <cell r="AA12828">
            <v>0</v>
          </cell>
        </row>
        <row r="12829">
          <cell r="AA12829">
            <v>0</v>
          </cell>
        </row>
        <row r="12830">
          <cell r="AA12830">
            <v>0</v>
          </cell>
        </row>
        <row r="12831">
          <cell r="AA12831">
            <v>0</v>
          </cell>
        </row>
        <row r="12832">
          <cell r="AA12832">
            <v>0</v>
          </cell>
        </row>
        <row r="12833">
          <cell r="AA12833">
            <v>0</v>
          </cell>
        </row>
        <row r="12834">
          <cell r="AA12834">
            <v>0</v>
          </cell>
        </row>
        <row r="12835">
          <cell r="AA12835">
            <v>0</v>
          </cell>
        </row>
        <row r="12836">
          <cell r="AA12836">
            <v>0</v>
          </cell>
        </row>
        <row r="12837">
          <cell r="AA12837">
            <v>0</v>
          </cell>
        </row>
        <row r="12838">
          <cell r="AA12838">
            <v>0</v>
          </cell>
        </row>
        <row r="12839">
          <cell r="AA12839">
            <v>0</v>
          </cell>
        </row>
        <row r="12840">
          <cell r="AA12840">
            <v>0</v>
          </cell>
        </row>
        <row r="12841">
          <cell r="AA12841">
            <v>0</v>
          </cell>
        </row>
        <row r="12842">
          <cell r="AA12842">
            <v>0</v>
          </cell>
        </row>
        <row r="12843">
          <cell r="AA12843">
            <v>0</v>
          </cell>
        </row>
        <row r="12844">
          <cell r="AA12844">
            <v>0</v>
          </cell>
        </row>
        <row r="12845">
          <cell r="AA12845">
            <v>0</v>
          </cell>
        </row>
        <row r="12846">
          <cell r="AA12846">
            <v>0</v>
          </cell>
        </row>
        <row r="12847">
          <cell r="AA12847">
            <v>0</v>
          </cell>
        </row>
        <row r="12848">
          <cell r="AA12848">
            <v>0</v>
          </cell>
        </row>
        <row r="12849">
          <cell r="AA12849">
            <v>0</v>
          </cell>
        </row>
        <row r="12850">
          <cell r="AA12850">
            <v>0</v>
          </cell>
        </row>
        <row r="12851">
          <cell r="AA12851">
            <v>0</v>
          </cell>
        </row>
        <row r="12852">
          <cell r="AA12852">
            <v>0</v>
          </cell>
        </row>
        <row r="12853">
          <cell r="AA12853">
            <v>0</v>
          </cell>
        </row>
        <row r="12854">
          <cell r="AA12854">
            <v>0</v>
          </cell>
        </row>
        <row r="12855">
          <cell r="AA12855">
            <v>0</v>
          </cell>
        </row>
        <row r="12856">
          <cell r="AA12856">
            <v>0</v>
          </cell>
        </row>
        <row r="12857">
          <cell r="AA12857">
            <v>0</v>
          </cell>
        </row>
        <row r="12858">
          <cell r="AA12858">
            <v>0</v>
          </cell>
        </row>
        <row r="12859">
          <cell r="AA12859">
            <v>0</v>
          </cell>
        </row>
        <row r="12860">
          <cell r="AA12860">
            <v>0</v>
          </cell>
        </row>
        <row r="12861">
          <cell r="AA12861">
            <v>0</v>
          </cell>
        </row>
        <row r="12862">
          <cell r="AA12862">
            <v>0</v>
          </cell>
        </row>
        <row r="12863">
          <cell r="AA12863">
            <v>0</v>
          </cell>
        </row>
        <row r="12864">
          <cell r="AA12864">
            <v>0</v>
          </cell>
        </row>
        <row r="12865">
          <cell r="AA12865">
            <v>0</v>
          </cell>
        </row>
        <row r="12866">
          <cell r="AA12866">
            <v>0</v>
          </cell>
        </row>
        <row r="12867">
          <cell r="AA12867">
            <v>0</v>
          </cell>
        </row>
        <row r="12868">
          <cell r="AA12868">
            <v>0</v>
          </cell>
        </row>
        <row r="12869">
          <cell r="AA12869">
            <v>0</v>
          </cell>
        </row>
        <row r="12870">
          <cell r="AA12870">
            <v>0</v>
          </cell>
        </row>
        <row r="12871">
          <cell r="AA12871">
            <v>0</v>
          </cell>
        </row>
        <row r="12872">
          <cell r="AA12872">
            <v>0</v>
          </cell>
        </row>
        <row r="12873">
          <cell r="AA12873">
            <v>0</v>
          </cell>
        </row>
        <row r="12874">
          <cell r="AA12874">
            <v>0</v>
          </cell>
        </row>
        <row r="12875">
          <cell r="AA12875">
            <v>0</v>
          </cell>
        </row>
        <row r="12876">
          <cell r="AA12876">
            <v>0</v>
          </cell>
        </row>
        <row r="12877">
          <cell r="AA12877">
            <v>0</v>
          </cell>
        </row>
        <row r="12878">
          <cell r="AA12878">
            <v>0</v>
          </cell>
        </row>
        <row r="12879">
          <cell r="AA12879">
            <v>0</v>
          </cell>
        </row>
        <row r="12880">
          <cell r="AA12880">
            <v>0</v>
          </cell>
        </row>
        <row r="12881">
          <cell r="AA12881">
            <v>0</v>
          </cell>
        </row>
        <row r="12882">
          <cell r="AA12882">
            <v>0</v>
          </cell>
        </row>
        <row r="12883">
          <cell r="AA12883">
            <v>0</v>
          </cell>
        </row>
        <row r="12884">
          <cell r="AA12884">
            <v>0</v>
          </cell>
        </row>
        <row r="12885">
          <cell r="AA12885">
            <v>0</v>
          </cell>
        </row>
        <row r="12886">
          <cell r="AA12886">
            <v>0</v>
          </cell>
        </row>
        <row r="12887">
          <cell r="AA12887">
            <v>0</v>
          </cell>
        </row>
        <row r="12888">
          <cell r="AA12888">
            <v>0</v>
          </cell>
        </row>
        <row r="12889">
          <cell r="AA12889">
            <v>0</v>
          </cell>
        </row>
        <row r="12890">
          <cell r="AA12890">
            <v>0</v>
          </cell>
        </row>
        <row r="12891">
          <cell r="AA12891">
            <v>0</v>
          </cell>
        </row>
        <row r="12892">
          <cell r="AA12892">
            <v>0</v>
          </cell>
        </row>
        <row r="12893">
          <cell r="AA12893">
            <v>0</v>
          </cell>
        </row>
        <row r="12894">
          <cell r="AA12894">
            <v>0</v>
          </cell>
        </row>
        <row r="12895">
          <cell r="AA12895">
            <v>0</v>
          </cell>
        </row>
        <row r="12896">
          <cell r="AA12896">
            <v>0</v>
          </cell>
        </row>
        <row r="12897">
          <cell r="AA12897">
            <v>0</v>
          </cell>
        </row>
        <row r="12898">
          <cell r="AA12898">
            <v>0</v>
          </cell>
        </row>
        <row r="12899">
          <cell r="AA12899">
            <v>0</v>
          </cell>
        </row>
        <row r="12900">
          <cell r="AA12900">
            <v>0</v>
          </cell>
        </row>
        <row r="12901">
          <cell r="AA12901">
            <v>0</v>
          </cell>
        </row>
        <row r="12902">
          <cell r="AA12902">
            <v>0</v>
          </cell>
        </row>
        <row r="12903">
          <cell r="AA12903">
            <v>0</v>
          </cell>
        </row>
        <row r="12904">
          <cell r="AA12904">
            <v>0</v>
          </cell>
        </row>
        <row r="12905">
          <cell r="AA12905">
            <v>0</v>
          </cell>
        </row>
        <row r="12906">
          <cell r="AA12906">
            <v>0</v>
          </cell>
        </row>
        <row r="12907">
          <cell r="AA12907">
            <v>0</v>
          </cell>
        </row>
        <row r="12908">
          <cell r="AA12908">
            <v>0</v>
          </cell>
        </row>
        <row r="12909">
          <cell r="AA12909">
            <v>0</v>
          </cell>
        </row>
        <row r="12910">
          <cell r="AA12910">
            <v>0</v>
          </cell>
        </row>
        <row r="12911">
          <cell r="AA12911">
            <v>0</v>
          </cell>
        </row>
        <row r="12912">
          <cell r="AA12912">
            <v>0</v>
          </cell>
        </row>
        <row r="12913">
          <cell r="AA12913">
            <v>0</v>
          </cell>
        </row>
        <row r="12914">
          <cell r="AA12914">
            <v>0</v>
          </cell>
        </row>
        <row r="12915">
          <cell r="AA12915">
            <v>0</v>
          </cell>
        </row>
        <row r="12916">
          <cell r="AA12916">
            <v>0</v>
          </cell>
        </row>
        <row r="12917">
          <cell r="AA12917">
            <v>0</v>
          </cell>
        </row>
        <row r="12918">
          <cell r="AA12918">
            <v>0</v>
          </cell>
        </row>
        <row r="12919">
          <cell r="AA12919">
            <v>0</v>
          </cell>
        </row>
        <row r="12920">
          <cell r="AA12920">
            <v>0</v>
          </cell>
        </row>
        <row r="12921">
          <cell r="AA12921">
            <v>0</v>
          </cell>
        </row>
        <row r="12922">
          <cell r="AA12922">
            <v>0</v>
          </cell>
        </row>
        <row r="12923">
          <cell r="AA12923">
            <v>0</v>
          </cell>
        </row>
        <row r="12924">
          <cell r="AA12924">
            <v>0</v>
          </cell>
        </row>
        <row r="12925">
          <cell r="AA12925">
            <v>0</v>
          </cell>
        </row>
        <row r="12926">
          <cell r="AA12926">
            <v>0</v>
          </cell>
        </row>
        <row r="12927">
          <cell r="AA12927">
            <v>0</v>
          </cell>
        </row>
        <row r="12928">
          <cell r="AA12928">
            <v>0</v>
          </cell>
        </row>
        <row r="12929">
          <cell r="AA12929">
            <v>0</v>
          </cell>
        </row>
        <row r="12930">
          <cell r="AA12930">
            <v>0</v>
          </cell>
        </row>
        <row r="12931">
          <cell r="AA12931">
            <v>0</v>
          </cell>
        </row>
        <row r="12932">
          <cell r="AA12932">
            <v>0</v>
          </cell>
        </row>
        <row r="12933">
          <cell r="AA12933">
            <v>0</v>
          </cell>
        </row>
        <row r="12934">
          <cell r="AA12934">
            <v>0</v>
          </cell>
        </row>
        <row r="12935">
          <cell r="AA12935">
            <v>0</v>
          </cell>
        </row>
        <row r="12936">
          <cell r="AA12936">
            <v>0</v>
          </cell>
        </row>
        <row r="12937">
          <cell r="AA12937">
            <v>0</v>
          </cell>
        </row>
        <row r="12938">
          <cell r="AA12938">
            <v>0</v>
          </cell>
        </row>
        <row r="12939">
          <cell r="AA12939">
            <v>0</v>
          </cell>
        </row>
        <row r="12940">
          <cell r="AA12940">
            <v>0</v>
          </cell>
        </row>
        <row r="12941">
          <cell r="AA12941">
            <v>0</v>
          </cell>
        </row>
        <row r="12942">
          <cell r="AA12942">
            <v>0</v>
          </cell>
        </row>
        <row r="12943">
          <cell r="AA12943">
            <v>0</v>
          </cell>
        </row>
        <row r="12944">
          <cell r="AA12944">
            <v>0</v>
          </cell>
        </row>
        <row r="12945">
          <cell r="AA12945">
            <v>0</v>
          </cell>
        </row>
        <row r="12946">
          <cell r="AA12946">
            <v>0</v>
          </cell>
        </row>
        <row r="12947">
          <cell r="AA12947">
            <v>0</v>
          </cell>
        </row>
        <row r="12948">
          <cell r="AA12948">
            <v>0</v>
          </cell>
        </row>
        <row r="12949">
          <cell r="AA12949">
            <v>0</v>
          </cell>
        </row>
        <row r="12950">
          <cell r="AA12950">
            <v>0</v>
          </cell>
        </row>
        <row r="12951">
          <cell r="AA12951">
            <v>0</v>
          </cell>
        </row>
        <row r="12952">
          <cell r="AA12952">
            <v>0</v>
          </cell>
        </row>
        <row r="12953">
          <cell r="AA12953">
            <v>0</v>
          </cell>
        </row>
        <row r="12954">
          <cell r="AA12954">
            <v>0</v>
          </cell>
        </row>
        <row r="12955">
          <cell r="AA12955">
            <v>0</v>
          </cell>
        </row>
        <row r="12956">
          <cell r="AA12956">
            <v>0</v>
          </cell>
        </row>
        <row r="12957">
          <cell r="AA12957">
            <v>0</v>
          </cell>
        </row>
        <row r="12958">
          <cell r="AA12958">
            <v>0</v>
          </cell>
        </row>
        <row r="12959">
          <cell r="AA12959">
            <v>0</v>
          </cell>
        </row>
        <row r="12960">
          <cell r="AA12960">
            <v>0</v>
          </cell>
        </row>
        <row r="12961">
          <cell r="AA12961">
            <v>0</v>
          </cell>
        </row>
        <row r="12962">
          <cell r="AA12962">
            <v>0</v>
          </cell>
        </row>
        <row r="12963">
          <cell r="AA12963">
            <v>0</v>
          </cell>
        </row>
        <row r="12964">
          <cell r="AA12964">
            <v>0</v>
          </cell>
        </row>
        <row r="12965">
          <cell r="AA12965">
            <v>0</v>
          </cell>
        </row>
        <row r="12966">
          <cell r="AA12966">
            <v>0</v>
          </cell>
        </row>
        <row r="12967">
          <cell r="AA12967">
            <v>0</v>
          </cell>
        </row>
        <row r="12968">
          <cell r="AA12968">
            <v>0</v>
          </cell>
        </row>
        <row r="12969">
          <cell r="AA12969">
            <v>0</v>
          </cell>
        </row>
        <row r="12970">
          <cell r="AA12970">
            <v>0</v>
          </cell>
        </row>
        <row r="12971">
          <cell r="AA12971">
            <v>0</v>
          </cell>
        </row>
        <row r="12972">
          <cell r="AA12972">
            <v>0</v>
          </cell>
        </row>
        <row r="12973">
          <cell r="AA12973">
            <v>0</v>
          </cell>
        </row>
        <row r="12974">
          <cell r="AA12974">
            <v>0</v>
          </cell>
        </row>
        <row r="12975">
          <cell r="AA12975">
            <v>0</v>
          </cell>
        </row>
        <row r="12976">
          <cell r="AA12976">
            <v>0</v>
          </cell>
        </row>
        <row r="12977">
          <cell r="AA12977">
            <v>0</v>
          </cell>
        </row>
        <row r="12978">
          <cell r="AA12978">
            <v>0</v>
          </cell>
        </row>
        <row r="12979">
          <cell r="AA12979">
            <v>0</v>
          </cell>
        </row>
        <row r="12980">
          <cell r="AA12980">
            <v>0</v>
          </cell>
        </row>
        <row r="12981">
          <cell r="AA12981">
            <v>0</v>
          </cell>
        </row>
        <row r="12982">
          <cell r="AA12982">
            <v>0</v>
          </cell>
        </row>
        <row r="12983">
          <cell r="AA12983">
            <v>0</v>
          </cell>
        </row>
        <row r="12984">
          <cell r="AA12984">
            <v>0</v>
          </cell>
        </row>
        <row r="12985">
          <cell r="AA12985">
            <v>0</v>
          </cell>
        </row>
        <row r="12986">
          <cell r="AA12986">
            <v>0</v>
          </cell>
        </row>
        <row r="12987">
          <cell r="AA12987">
            <v>0</v>
          </cell>
        </row>
        <row r="12988">
          <cell r="AA12988">
            <v>0</v>
          </cell>
        </row>
        <row r="12989">
          <cell r="AA12989">
            <v>0</v>
          </cell>
        </row>
        <row r="12990">
          <cell r="AA12990">
            <v>0</v>
          </cell>
        </row>
        <row r="12991">
          <cell r="AA12991">
            <v>0</v>
          </cell>
        </row>
        <row r="12992">
          <cell r="AA12992">
            <v>0</v>
          </cell>
        </row>
        <row r="12993">
          <cell r="AA12993">
            <v>0</v>
          </cell>
        </row>
        <row r="12994">
          <cell r="AA12994">
            <v>0</v>
          </cell>
        </row>
        <row r="12995">
          <cell r="AA12995">
            <v>0</v>
          </cell>
        </row>
        <row r="12996">
          <cell r="AA12996">
            <v>0</v>
          </cell>
        </row>
        <row r="12997">
          <cell r="AA12997">
            <v>0</v>
          </cell>
        </row>
        <row r="12998">
          <cell r="AA12998">
            <v>0</v>
          </cell>
        </row>
        <row r="12999">
          <cell r="AA12999">
            <v>0</v>
          </cell>
        </row>
        <row r="13000">
          <cell r="AA13000">
            <v>0</v>
          </cell>
        </row>
        <row r="13001">
          <cell r="AA13001">
            <v>0</v>
          </cell>
        </row>
        <row r="13002">
          <cell r="AA13002">
            <v>0</v>
          </cell>
        </row>
        <row r="13003">
          <cell r="AA13003">
            <v>0</v>
          </cell>
        </row>
        <row r="13004">
          <cell r="AA13004">
            <v>0</v>
          </cell>
        </row>
        <row r="13005">
          <cell r="AA13005">
            <v>0</v>
          </cell>
        </row>
        <row r="13006">
          <cell r="AA13006">
            <v>0</v>
          </cell>
        </row>
        <row r="13007">
          <cell r="AA13007">
            <v>0</v>
          </cell>
        </row>
        <row r="13008">
          <cell r="AA13008">
            <v>0</v>
          </cell>
        </row>
        <row r="13009">
          <cell r="AA13009">
            <v>0</v>
          </cell>
        </row>
        <row r="13010">
          <cell r="AA13010">
            <v>0</v>
          </cell>
        </row>
        <row r="13011">
          <cell r="AA13011">
            <v>0</v>
          </cell>
        </row>
        <row r="13012">
          <cell r="AA13012">
            <v>0</v>
          </cell>
        </row>
        <row r="13013">
          <cell r="AA13013">
            <v>0</v>
          </cell>
        </row>
        <row r="13014">
          <cell r="AA13014">
            <v>0</v>
          </cell>
        </row>
        <row r="13015">
          <cell r="AA13015">
            <v>0</v>
          </cell>
        </row>
        <row r="13016">
          <cell r="AA13016">
            <v>0</v>
          </cell>
        </row>
        <row r="13017">
          <cell r="AA13017">
            <v>0</v>
          </cell>
        </row>
        <row r="13018">
          <cell r="AA13018">
            <v>0</v>
          </cell>
        </row>
        <row r="13019">
          <cell r="AA13019">
            <v>0</v>
          </cell>
        </row>
        <row r="13020">
          <cell r="AA13020">
            <v>0</v>
          </cell>
        </row>
        <row r="13021">
          <cell r="AA13021">
            <v>0</v>
          </cell>
        </row>
        <row r="13022">
          <cell r="AA13022">
            <v>0</v>
          </cell>
        </row>
        <row r="13023">
          <cell r="AA13023">
            <v>0</v>
          </cell>
        </row>
        <row r="13024">
          <cell r="AA13024">
            <v>0</v>
          </cell>
        </row>
        <row r="13025">
          <cell r="AA13025">
            <v>0</v>
          </cell>
        </row>
        <row r="13026">
          <cell r="AA13026">
            <v>0</v>
          </cell>
        </row>
        <row r="13027">
          <cell r="AA13027">
            <v>0</v>
          </cell>
        </row>
        <row r="13028">
          <cell r="AA13028">
            <v>0</v>
          </cell>
        </row>
        <row r="13029">
          <cell r="AA13029">
            <v>0</v>
          </cell>
        </row>
        <row r="13030">
          <cell r="AA13030">
            <v>0</v>
          </cell>
        </row>
        <row r="13031">
          <cell r="AA13031">
            <v>0</v>
          </cell>
        </row>
        <row r="13032">
          <cell r="AA13032">
            <v>0</v>
          </cell>
        </row>
        <row r="13033">
          <cell r="AA13033">
            <v>0</v>
          </cell>
        </row>
        <row r="13034">
          <cell r="AA13034">
            <v>0</v>
          </cell>
        </row>
        <row r="13035">
          <cell r="AA13035">
            <v>0</v>
          </cell>
        </row>
        <row r="13036">
          <cell r="AA13036">
            <v>0</v>
          </cell>
        </row>
        <row r="13037">
          <cell r="AA13037">
            <v>0</v>
          </cell>
        </row>
        <row r="13038">
          <cell r="AA13038">
            <v>0</v>
          </cell>
        </row>
        <row r="13039">
          <cell r="AA13039">
            <v>0</v>
          </cell>
        </row>
        <row r="13040">
          <cell r="AA13040">
            <v>0</v>
          </cell>
        </row>
        <row r="13041">
          <cell r="AA13041">
            <v>0</v>
          </cell>
        </row>
        <row r="13042">
          <cell r="AA13042">
            <v>0</v>
          </cell>
        </row>
        <row r="13043">
          <cell r="AA13043">
            <v>0</v>
          </cell>
        </row>
        <row r="13044">
          <cell r="AA13044">
            <v>0</v>
          </cell>
        </row>
        <row r="13045">
          <cell r="AA13045">
            <v>0</v>
          </cell>
        </row>
        <row r="13046">
          <cell r="AA13046">
            <v>0</v>
          </cell>
        </row>
        <row r="13047">
          <cell r="AA13047">
            <v>0</v>
          </cell>
        </row>
        <row r="13048">
          <cell r="AA13048">
            <v>0</v>
          </cell>
        </row>
        <row r="13049">
          <cell r="AA13049">
            <v>0</v>
          </cell>
        </row>
        <row r="13050">
          <cell r="AA13050">
            <v>0</v>
          </cell>
        </row>
        <row r="13051">
          <cell r="AA13051">
            <v>0</v>
          </cell>
        </row>
        <row r="13052">
          <cell r="AA13052">
            <v>0</v>
          </cell>
        </row>
        <row r="13053">
          <cell r="AA13053">
            <v>0</v>
          </cell>
        </row>
        <row r="13054">
          <cell r="AA13054">
            <v>0</v>
          </cell>
        </row>
        <row r="13055">
          <cell r="AA13055">
            <v>0</v>
          </cell>
        </row>
        <row r="13056">
          <cell r="AA13056">
            <v>0</v>
          </cell>
        </row>
        <row r="13057">
          <cell r="AA13057">
            <v>0</v>
          </cell>
        </row>
        <row r="13058">
          <cell r="AA13058">
            <v>0</v>
          </cell>
        </row>
        <row r="13059">
          <cell r="AA13059">
            <v>0</v>
          </cell>
        </row>
        <row r="13060">
          <cell r="AA13060">
            <v>0</v>
          </cell>
        </row>
        <row r="13061">
          <cell r="AA13061">
            <v>0</v>
          </cell>
        </row>
        <row r="13062">
          <cell r="AA13062">
            <v>0</v>
          </cell>
        </row>
        <row r="13063">
          <cell r="AA13063">
            <v>0</v>
          </cell>
        </row>
        <row r="13064">
          <cell r="AA13064">
            <v>0</v>
          </cell>
        </row>
        <row r="13065">
          <cell r="AA13065">
            <v>0</v>
          </cell>
        </row>
        <row r="13066">
          <cell r="AA13066">
            <v>0</v>
          </cell>
        </row>
        <row r="13067">
          <cell r="AA13067">
            <v>0</v>
          </cell>
        </row>
        <row r="13068">
          <cell r="AA13068">
            <v>0</v>
          </cell>
        </row>
        <row r="13069">
          <cell r="AA13069">
            <v>0</v>
          </cell>
        </row>
        <row r="13070">
          <cell r="AA13070">
            <v>0</v>
          </cell>
        </row>
        <row r="13071">
          <cell r="AA13071">
            <v>0</v>
          </cell>
        </row>
        <row r="13072">
          <cell r="AA13072">
            <v>0</v>
          </cell>
        </row>
        <row r="13073">
          <cell r="AA13073">
            <v>0</v>
          </cell>
        </row>
        <row r="13074">
          <cell r="AA13074">
            <v>0</v>
          </cell>
        </row>
        <row r="13075">
          <cell r="AA13075">
            <v>0</v>
          </cell>
        </row>
        <row r="13076">
          <cell r="AA13076">
            <v>0</v>
          </cell>
        </row>
        <row r="13077">
          <cell r="AA13077">
            <v>0</v>
          </cell>
        </row>
        <row r="13078">
          <cell r="AA13078">
            <v>0</v>
          </cell>
        </row>
        <row r="13079">
          <cell r="AA13079">
            <v>0</v>
          </cell>
        </row>
        <row r="13080">
          <cell r="AA13080">
            <v>0</v>
          </cell>
        </row>
        <row r="13081">
          <cell r="AA13081">
            <v>0</v>
          </cell>
        </row>
        <row r="13082">
          <cell r="AA13082">
            <v>0</v>
          </cell>
        </row>
        <row r="13083">
          <cell r="AA13083">
            <v>0</v>
          </cell>
        </row>
        <row r="13084">
          <cell r="AA13084">
            <v>0</v>
          </cell>
        </row>
        <row r="13085">
          <cell r="AA13085">
            <v>0</v>
          </cell>
        </row>
        <row r="13086">
          <cell r="AA13086">
            <v>0</v>
          </cell>
        </row>
        <row r="13087">
          <cell r="AA13087">
            <v>0</v>
          </cell>
        </row>
        <row r="13088">
          <cell r="AA13088">
            <v>0</v>
          </cell>
        </row>
        <row r="13089">
          <cell r="AA13089">
            <v>0</v>
          </cell>
        </row>
        <row r="13090">
          <cell r="AA13090">
            <v>0</v>
          </cell>
        </row>
        <row r="13091">
          <cell r="AA13091">
            <v>0</v>
          </cell>
        </row>
        <row r="13092">
          <cell r="AA13092">
            <v>0</v>
          </cell>
        </row>
        <row r="13093">
          <cell r="AA13093">
            <v>0</v>
          </cell>
        </row>
        <row r="13094">
          <cell r="AA13094">
            <v>0</v>
          </cell>
        </row>
        <row r="13095">
          <cell r="AA13095">
            <v>0</v>
          </cell>
        </row>
        <row r="13096">
          <cell r="AA13096">
            <v>0</v>
          </cell>
        </row>
        <row r="13097">
          <cell r="AA13097">
            <v>0</v>
          </cell>
        </row>
        <row r="13098">
          <cell r="AA13098">
            <v>0</v>
          </cell>
        </row>
        <row r="13099">
          <cell r="AA13099">
            <v>0</v>
          </cell>
        </row>
        <row r="13100">
          <cell r="AA13100">
            <v>0</v>
          </cell>
        </row>
        <row r="13101">
          <cell r="AA13101">
            <v>0</v>
          </cell>
        </row>
        <row r="13102">
          <cell r="AA13102">
            <v>0</v>
          </cell>
        </row>
        <row r="13103">
          <cell r="AA13103">
            <v>0</v>
          </cell>
        </row>
        <row r="13104">
          <cell r="AA13104">
            <v>0</v>
          </cell>
        </row>
        <row r="13105">
          <cell r="AA13105">
            <v>0</v>
          </cell>
        </row>
        <row r="13106">
          <cell r="AA13106">
            <v>0</v>
          </cell>
        </row>
        <row r="13107">
          <cell r="AA13107">
            <v>0</v>
          </cell>
        </row>
        <row r="13108">
          <cell r="AA13108">
            <v>0</v>
          </cell>
        </row>
        <row r="13109">
          <cell r="AA13109">
            <v>0</v>
          </cell>
        </row>
        <row r="13110">
          <cell r="AA13110">
            <v>0</v>
          </cell>
        </row>
        <row r="13111">
          <cell r="AA13111">
            <v>0</v>
          </cell>
        </row>
        <row r="13112">
          <cell r="AA13112">
            <v>0</v>
          </cell>
        </row>
        <row r="13113">
          <cell r="AA13113">
            <v>0</v>
          </cell>
        </row>
        <row r="13114">
          <cell r="AA13114">
            <v>0</v>
          </cell>
        </row>
        <row r="13115">
          <cell r="AA13115">
            <v>0</v>
          </cell>
        </row>
        <row r="13116">
          <cell r="AA13116">
            <v>0</v>
          </cell>
        </row>
        <row r="13117">
          <cell r="AA13117">
            <v>0</v>
          </cell>
        </row>
        <row r="13118">
          <cell r="AA13118">
            <v>0</v>
          </cell>
        </row>
        <row r="13119">
          <cell r="AA13119">
            <v>0</v>
          </cell>
        </row>
        <row r="13120">
          <cell r="AA13120">
            <v>0</v>
          </cell>
        </row>
        <row r="13121">
          <cell r="AA13121">
            <v>0</v>
          </cell>
        </row>
        <row r="13122">
          <cell r="AA13122">
            <v>0</v>
          </cell>
        </row>
        <row r="13123">
          <cell r="AA13123">
            <v>0</v>
          </cell>
        </row>
        <row r="13124">
          <cell r="AA13124">
            <v>0</v>
          </cell>
        </row>
        <row r="13125">
          <cell r="AA13125">
            <v>0</v>
          </cell>
        </row>
        <row r="13126">
          <cell r="AA13126">
            <v>0</v>
          </cell>
        </row>
        <row r="13127">
          <cell r="AA13127">
            <v>0</v>
          </cell>
        </row>
        <row r="13128">
          <cell r="AA13128">
            <v>0</v>
          </cell>
        </row>
        <row r="13129">
          <cell r="AA13129">
            <v>0</v>
          </cell>
        </row>
        <row r="13130">
          <cell r="AA13130">
            <v>0</v>
          </cell>
        </row>
        <row r="13131">
          <cell r="AA13131">
            <v>0</v>
          </cell>
        </row>
        <row r="13132">
          <cell r="AA13132">
            <v>0</v>
          </cell>
        </row>
        <row r="13133">
          <cell r="AA13133">
            <v>0</v>
          </cell>
        </row>
        <row r="13134">
          <cell r="AA13134">
            <v>0</v>
          </cell>
        </row>
        <row r="13135">
          <cell r="AA13135">
            <v>0</v>
          </cell>
        </row>
        <row r="13136">
          <cell r="AA13136">
            <v>0</v>
          </cell>
        </row>
        <row r="13137">
          <cell r="AA13137">
            <v>0</v>
          </cell>
        </row>
        <row r="13138">
          <cell r="AA13138">
            <v>0</v>
          </cell>
        </row>
        <row r="13139">
          <cell r="AA13139">
            <v>0</v>
          </cell>
        </row>
        <row r="13140">
          <cell r="AA13140">
            <v>0</v>
          </cell>
        </row>
        <row r="13141">
          <cell r="AA13141">
            <v>0</v>
          </cell>
        </row>
        <row r="13142">
          <cell r="AA13142">
            <v>0</v>
          </cell>
        </row>
        <row r="13143">
          <cell r="AA13143">
            <v>0</v>
          </cell>
        </row>
        <row r="13144">
          <cell r="AA13144">
            <v>0</v>
          </cell>
        </row>
        <row r="13145">
          <cell r="AA13145">
            <v>0</v>
          </cell>
        </row>
        <row r="13146">
          <cell r="AA13146">
            <v>0</v>
          </cell>
        </row>
        <row r="13147">
          <cell r="AA13147">
            <v>0</v>
          </cell>
        </row>
        <row r="13148">
          <cell r="AA13148">
            <v>0</v>
          </cell>
        </row>
        <row r="13149">
          <cell r="AA13149">
            <v>0</v>
          </cell>
        </row>
        <row r="13150">
          <cell r="AA13150">
            <v>0</v>
          </cell>
        </row>
        <row r="13151">
          <cell r="AA13151">
            <v>0</v>
          </cell>
        </row>
        <row r="13152">
          <cell r="AA13152">
            <v>0</v>
          </cell>
        </row>
        <row r="13153">
          <cell r="AA13153">
            <v>0</v>
          </cell>
        </row>
        <row r="13154">
          <cell r="AA13154">
            <v>0</v>
          </cell>
        </row>
        <row r="13155">
          <cell r="AA13155">
            <v>0</v>
          </cell>
        </row>
        <row r="13156">
          <cell r="AA13156">
            <v>0</v>
          </cell>
        </row>
        <row r="13157">
          <cell r="AA13157">
            <v>0</v>
          </cell>
        </row>
        <row r="13158">
          <cell r="AA13158">
            <v>0</v>
          </cell>
        </row>
        <row r="13159">
          <cell r="AA13159">
            <v>0</v>
          </cell>
        </row>
        <row r="13160">
          <cell r="AA13160">
            <v>0</v>
          </cell>
        </row>
        <row r="13161">
          <cell r="AA13161">
            <v>0</v>
          </cell>
        </row>
        <row r="13162">
          <cell r="AA13162">
            <v>0</v>
          </cell>
        </row>
        <row r="13163">
          <cell r="AA13163">
            <v>0</v>
          </cell>
        </row>
        <row r="13164">
          <cell r="AA13164">
            <v>0</v>
          </cell>
        </row>
        <row r="13165">
          <cell r="AA13165">
            <v>0</v>
          </cell>
        </row>
        <row r="13166">
          <cell r="AA13166">
            <v>0</v>
          </cell>
        </row>
        <row r="13167">
          <cell r="AA13167">
            <v>0</v>
          </cell>
        </row>
        <row r="13168">
          <cell r="AA13168">
            <v>0</v>
          </cell>
        </row>
        <row r="13169">
          <cell r="AA13169">
            <v>0</v>
          </cell>
        </row>
        <row r="13170">
          <cell r="AA13170">
            <v>0</v>
          </cell>
        </row>
        <row r="13171">
          <cell r="AA13171">
            <v>0</v>
          </cell>
        </row>
        <row r="13172">
          <cell r="AA13172">
            <v>0</v>
          </cell>
        </row>
        <row r="13173">
          <cell r="AA13173">
            <v>0</v>
          </cell>
        </row>
        <row r="13174">
          <cell r="AA13174">
            <v>0</v>
          </cell>
        </row>
        <row r="13175">
          <cell r="AA13175">
            <v>0</v>
          </cell>
        </row>
        <row r="13176">
          <cell r="AA13176">
            <v>0</v>
          </cell>
        </row>
        <row r="13177">
          <cell r="AA13177">
            <v>0</v>
          </cell>
        </row>
        <row r="13178">
          <cell r="AA13178">
            <v>0</v>
          </cell>
        </row>
        <row r="13179">
          <cell r="AA13179">
            <v>0</v>
          </cell>
        </row>
        <row r="13180">
          <cell r="AA13180">
            <v>0</v>
          </cell>
        </row>
        <row r="13181">
          <cell r="AA13181">
            <v>0</v>
          </cell>
        </row>
        <row r="13182">
          <cell r="AA13182">
            <v>0</v>
          </cell>
        </row>
        <row r="13183">
          <cell r="AA13183">
            <v>0</v>
          </cell>
        </row>
        <row r="13184">
          <cell r="AA13184">
            <v>0</v>
          </cell>
        </row>
        <row r="13185">
          <cell r="AA13185">
            <v>0</v>
          </cell>
        </row>
        <row r="13186">
          <cell r="AA13186">
            <v>0</v>
          </cell>
        </row>
        <row r="13187">
          <cell r="AA13187">
            <v>0</v>
          </cell>
        </row>
        <row r="13188">
          <cell r="AA13188">
            <v>0</v>
          </cell>
        </row>
        <row r="13189">
          <cell r="AA13189">
            <v>0</v>
          </cell>
        </row>
        <row r="13190">
          <cell r="AA13190">
            <v>0</v>
          </cell>
        </row>
        <row r="13191">
          <cell r="AA13191">
            <v>0</v>
          </cell>
        </row>
        <row r="13192">
          <cell r="AA13192">
            <v>0</v>
          </cell>
        </row>
        <row r="13193">
          <cell r="AA13193">
            <v>0</v>
          </cell>
        </row>
        <row r="13194">
          <cell r="AA13194">
            <v>0</v>
          </cell>
        </row>
        <row r="13195">
          <cell r="AA13195">
            <v>0</v>
          </cell>
        </row>
        <row r="13196">
          <cell r="AA13196">
            <v>0</v>
          </cell>
        </row>
        <row r="13197">
          <cell r="AA13197">
            <v>0</v>
          </cell>
        </row>
        <row r="13198">
          <cell r="AA13198">
            <v>0</v>
          </cell>
        </row>
        <row r="13199">
          <cell r="AA13199">
            <v>0</v>
          </cell>
        </row>
        <row r="13200">
          <cell r="AA13200">
            <v>0</v>
          </cell>
        </row>
        <row r="13201">
          <cell r="AA13201">
            <v>0</v>
          </cell>
        </row>
        <row r="13202">
          <cell r="AA13202">
            <v>0</v>
          </cell>
        </row>
        <row r="13203">
          <cell r="AA13203">
            <v>0</v>
          </cell>
        </row>
        <row r="13204">
          <cell r="AA13204">
            <v>0</v>
          </cell>
        </row>
        <row r="13205">
          <cell r="AA13205">
            <v>0</v>
          </cell>
        </row>
        <row r="13206">
          <cell r="AA13206">
            <v>0</v>
          </cell>
        </row>
        <row r="13207">
          <cell r="AA13207">
            <v>0</v>
          </cell>
        </row>
        <row r="13208">
          <cell r="AA13208">
            <v>0</v>
          </cell>
        </row>
        <row r="13209">
          <cell r="AA13209">
            <v>0</v>
          </cell>
        </row>
        <row r="13210">
          <cell r="AA13210">
            <v>0</v>
          </cell>
        </row>
        <row r="13211">
          <cell r="AA13211">
            <v>0</v>
          </cell>
        </row>
        <row r="13212">
          <cell r="AA13212">
            <v>0</v>
          </cell>
        </row>
        <row r="13213">
          <cell r="AA13213">
            <v>0</v>
          </cell>
        </row>
        <row r="13214">
          <cell r="AA13214">
            <v>0</v>
          </cell>
        </row>
        <row r="13215">
          <cell r="AA13215">
            <v>0</v>
          </cell>
        </row>
        <row r="13216">
          <cell r="AA13216">
            <v>0</v>
          </cell>
        </row>
        <row r="13217">
          <cell r="AA13217">
            <v>0</v>
          </cell>
        </row>
        <row r="13218">
          <cell r="AA13218">
            <v>0</v>
          </cell>
        </row>
        <row r="13219">
          <cell r="AA13219">
            <v>0</v>
          </cell>
        </row>
        <row r="13220">
          <cell r="AA13220">
            <v>0</v>
          </cell>
        </row>
        <row r="13221">
          <cell r="AA13221">
            <v>0</v>
          </cell>
        </row>
        <row r="13222">
          <cell r="AA13222">
            <v>0</v>
          </cell>
        </row>
        <row r="13223">
          <cell r="AA13223">
            <v>0</v>
          </cell>
        </row>
        <row r="13224">
          <cell r="AA13224">
            <v>0</v>
          </cell>
        </row>
        <row r="13225">
          <cell r="AA13225">
            <v>0</v>
          </cell>
        </row>
        <row r="13226">
          <cell r="AA13226">
            <v>0</v>
          </cell>
        </row>
        <row r="13227">
          <cell r="AA13227">
            <v>0</v>
          </cell>
        </row>
        <row r="13228">
          <cell r="AA13228">
            <v>0</v>
          </cell>
        </row>
        <row r="13229">
          <cell r="AA13229">
            <v>0</v>
          </cell>
        </row>
        <row r="13230">
          <cell r="AA13230">
            <v>0</v>
          </cell>
        </row>
        <row r="13231">
          <cell r="AA13231">
            <v>0</v>
          </cell>
        </row>
        <row r="13232">
          <cell r="AA13232">
            <v>0</v>
          </cell>
        </row>
        <row r="13233">
          <cell r="AA13233">
            <v>0</v>
          </cell>
        </row>
        <row r="13234">
          <cell r="AA13234">
            <v>0</v>
          </cell>
        </row>
        <row r="13235">
          <cell r="AA13235">
            <v>0</v>
          </cell>
        </row>
        <row r="13236">
          <cell r="AA13236">
            <v>0</v>
          </cell>
        </row>
        <row r="13237">
          <cell r="AA13237">
            <v>0</v>
          </cell>
        </row>
        <row r="13238">
          <cell r="AA13238">
            <v>0</v>
          </cell>
        </row>
        <row r="13239">
          <cell r="AA13239">
            <v>0</v>
          </cell>
        </row>
        <row r="13240">
          <cell r="AA13240">
            <v>0</v>
          </cell>
        </row>
        <row r="13241">
          <cell r="AA13241">
            <v>0</v>
          </cell>
        </row>
        <row r="13242">
          <cell r="AA13242">
            <v>0</v>
          </cell>
        </row>
        <row r="13243">
          <cell r="AA13243">
            <v>0</v>
          </cell>
        </row>
        <row r="13244">
          <cell r="AA13244">
            <v>0</v>
          </cell>
        </row>
        <row r="13245">
          <cell r="AA13245">
            <v>0</v>
          </cell>
        </row>
        <row r="13246">
          <cell r="AA13246">
            <v>0</v>
          </cell>
        </row>
        <row r="13247">
          <cell r="AA13247">
            <v>0</v>
          </cell>
        </row>
        <row r="13248">
          <cell r="AA13248">
            <v>0</v>
          </cell>
        </row>
        <row r="13249">
          <cell r="AA13249">
            <v>0</v>
          </cell>
        </row>
        <row r="13250">
          <cell r="AA13250">
            <v>0</v>
          </cell>
        </row>
        <row r="13251">
          <cell r="AA13251">
            <v>0</v>
          </cell>
        </row>
        <row r="13252">
          <cell r="AA13252">
            <v>0</v>
          </cell>
        </row>
        <row r="13253">
          <cell r="AA13253">
            <v>0</v>
          </cell>
        </row>
        <row r="13254">
          <cell r="AA13254">
            <v>0</v>
          </cell>
        </row>
        <row r="13255">
          <cell r="AA13255">
            <v>0</v>
          </cell>
        </row>
        <row r="13256">
          <cell r="AA13256">
            <v>0</v>
          </cell>
        </row>
        <row r="13257">
          <cell r="AA13257">
            <v>0</v>
          </cell>
        </row>
        <row r="13258">
          <cell r="AA13258">
            <v>0</v>
          </cell>
        </row>
        <row r="13259">
          <cell r="AA13259">
            <v>0</v>
          </cell>
        </row>
        <row r="13260">
          <cell r="AA13260">
            <v>0</v>
          </cell>
        </row>
        <row r="13261">
          <cell r="AA13261">
            <v>0</v>
          </cell>
        </row>
        <row r="13262">
          <cell r="AA13262">
            <v>0</v>
          </cell>
        </row>
        <row r="13263">
          <cell r="AA13263">
            <v>0</v>
          </cell>
        </row>
        <row r="13264">
          <cell r="AA13264">
            <v>0</v>
          </cell>
        </row>
        <row r="13265">
          <cell r="AA13265">
            <v>0</v>
          </cell>
        </row>
        <row r="13266">
          <cell r="AA13266">
            <v>0</v>
          </cell>
        </row>
        <row r="13267">
          <cell r="AA13267">
            <v>0</v>
          </cell>
        </row>
        <row r="13268">
          <cell r="AA13268">
            <v>0</v>
          </cell>
        </row>
        <row r="13269">
          <cell r="AA13269">
            <v>0</v>
          </cell>
        </row>
        <row r="13270">
          <cell r="AA13270">
            <v>0</v>
          </cell>
        </row>
        <row r="13271">
          <cell r="AA13271">
            <v>0</v>
          </cell>
        </row>
        <row r="13272">
          <cell r="AA13272">
            <v>0</v>
          </cell>
        </row>
        <row r="13273">
          <cell r="AA13273">
            <v>0</v>
          </cell>
        </row>
        <row r="13274">
          <cell r="AA13274">
            <v>0</v>
          </cell>
        </row>
        <row r="13275">
          <cell r="AA13275">
            <v>0</v>
          </cell>
        </row>
        <row r="13276">
          <cell r="AA13276">
            <v>0</v>
          </cell>
        </row>
        <row r="13277">
          <cell r="AA13277">
            <v>0</v>
          </cell>
        </row>
        <row r="13278">
          <cell r="AA13278">
            <v>0</v>
          </cell>
        </row>
        <row r="13279">
          <cell r="AA13279">
            <v>0</v>
          </cell>
        </row>
        <row r="13280">
          <cell r="AA13280">
            <v>0</v>
          </cell>
        </row>
        <row r="13281">
          <cell r="AA13281">
            <v>0</v>
          </cell>
        </row>
        <row r="13282">
          <cell r="AA13282">
            <v>0</v>
          </cell>
        </row>
        <row r="13283">
          <cell r="AA13283">
            <v>0</v>
          </cell>
        </row>
        <row r="13284">
          <cell r="AA13284">
            <v>0</v>
          </cell>
        </row>
        <row r="13285">
          <cell r="AA13285">
            <v>0</v>
          </cell>
        </row>
        <row r="13286">
          <cell r="AA13286">
            <v>0</v>
          </cell>
        </row>
        <row r="13287">
          <cell r="AA13287">
            <v>0</v>
          </cell>
        </row>
        <row r="13288">
          <cell r="AA13288">
            <v>0</v>
          </cell>
        </row>
        <row r="13289">
          <cell r="AA13289">
            <v>0</v>
          </cell>
        </row>
        <row r="13290">
          <cell r="AA13290">
            <v>0</v>
          </cell>
        </row>
        <row r="13291">
          <cell r="AA13291">
            <v>0</v>
          </cell>
        </row>
        <row r="13292">
          <cell r="AA13292">
            <v>0</v>
          </cell>
        </row>
        <row r="13293">
          <cell r="AA13293">
            <v>0</v>
          </cell>
        </row>
        <row r="13294">
          <cell r="AA13294">
            <v>0</v>
          </cell>
        </row>
        <row r="13295">
          <cell r="AA13295">
            <v>0</v>
          </cell>
        </row>
        <row r="13296">
          <cell r="AA13296">
            <v>0</v>
          </cell>
        </row>
        <row r="13297">
          <cell r="AA13297">
            <v>0</v>
          </cell>
        </row>
        <row r="13298">
          <cell r="AA13298">
            <v>0</v>
          </cell>
        </row>
        <row r="13299">
          <cell r="AA13299">
            <v>0</v>
          </cell>
        </row>
        <row r="13300">
          <cell r="AA13300">
            <v>0</v>
          </cell>
        </row>
        <row r="13301">
          <cell r="AA13301">
            <v>0</v>
          </cell>
        </row>
        <row r="13302">
          <cell r="AA13302">
            <v>0</v>
          </cell>
        </row>
        <row r="13303">
          <cell r="AA13303">
            <v>0</v>
          </cell>
        </row>
        <row r="13304">
          <cell r="AA13304">
            <v>0</v>
          </cell>
        </row>
        <row r="13305">
          <cell r="AA13305">
            <v>0</v>
          </cell>
        </row>
        <row r="13306">
          <cell r="AA13306">
            <v>0</v>
          </cell>
        </row>
        <row r="13307">
          <cell r="AA13307">
            <v>0</v>
          </cell>
        </row>
        <row r="13308">
          <cell r="AA13308">
            <v>0</v>
          </cell>
        </row>
        <row r="13309">
          <cell r="AA13309">
            <v>0</v>
          </cell>
        </row>
        <row r="13310">
          <cell r="AA13310">
            <v>0</v>
          </cell>
        </row>
        <row r="13311">
          <cell r="AA13311">
            <v>0</v>
          </cell>
        </row>
        <row r="13312">
          <cell r="AA13312">
            <v>0</v>
          </cell>
        </row>
        <row r="13313">
          <cell r="AA13313">
            <v>0</v>
          </cell>
        </row>
        <row r="13314">
          <cell r="AA13314">
            <v>0</v>
          </cell>
        </row>
        <row r="13315">
          <cell r="AA13315">
            <v>0</v>
          </cell>
        </row>
        <row r="13316">
          <cell r="AA13316">
            <v>0</v>
          </cell>
        </row>
        <row r="13317">
          <cell r="AA13317">
            <v>0</v>
          </cell>
        </row>
        <row r="13318">
          <cell r="AA13318">
            <v>0</v>
          </cell>
        </row>
        <row r="13319">
          <cell r="AA13319">
            <v>0</v>
          </cell>
        </row>
        <row r="13320">
          <cell r="AA13320">
            <v>0</v>
          </cell>
        </row>
        <row r="13321">
          <cell r="AA13321">
            <v>0</v>
          </cell>
        </row>
        <row r="13322">
          <cell r="AA13322">
            <v>0</v>
          </cell>
        </row>
        <row r="13323">
          <cell r="AA13323">
            <v>0</v>
          </cell>
        </row>
        <row r="13324">
          <cell r="AA13324">
            <v>0</v>
          </cell>
        </row>
        <row r="13325">
          <cell r="AA13325">
            <v>0</v>
          </cell>
        </row>
        <row r="13326">
          <cell r="AA13326">
            <v>0</v>
          </cell>
        </row>
        <row r="13327">
          <cell r="AA13327">
            <v>0</v>
          </cell>
        </row>
        <row r="13328">
          <cell r="AA13328">
            <v>0</v>
          </cell>
        </row>
        <row r="13329">
          <cell r="AA13329">
            <v>0</v>
          </cell>
        </row>
        <row r="13330">
          <cell r="AA13330">
            <v>0</v>
          </cell>
        </row>
        <row r="13331">
          <cell r="AA13331">
            <v>0</v>
          </cell>
        </row>
        <row r="13332">
          <cell r="AA13332">
            <v>0</v>
          </cell>
        </row>
        <row r="13333">
          <cell r="AA13333">
            <v>0</v>
          </cell>
        </row>
        <row r="13334">
          <cell r="AA13334">
            <v>0</v>
          </cell>
        </row>
        <row r="13335">
          <cell r="AA13335">
            <v>0</v>
          </cell>
        </row>
        <row r="13336">
          <cell r="AA13336">
            <v>0</v>
          </cell>
        </row>
        <row r="13337">
          <cell r="AA13337">
            <v>0</v>
          </cell>
        </row>
        <row r="13338">
          <cell r="AA13338">
            <v>0</v>
          </cell>
        </row>
        <row r="13339">
          <cell r="AA13339">
            <v>0</v>
          </cell>
        </row>
        <row r="13340">
          <cell r="AA13340">
            <v>0</v>
          </cell>
        </row>
        <row r="13341">
          <cell r="AA13341">
            <v>0</v>
          </cell>
        </row>
        <row r="13342">
          <cell r="AA13342">
            <v>0</v>
          </cell>
        </row>
        <row r="13343">
          <cell r="AA13343">
            <v>0</v>
          </cell>
        </row>
        <row r="13344">
          <cell r="AA13344">
            <v>0</v>
          </cell>
        </row>
        <row r="13345">
          <cell r="AA13345">
            <v>0</v>
          </cell>
        </row>
        <row r="13346">
          <cell r="AA13346">
            <v>0</v>
          </cell>
        </row>
        <row r="13347">
          <cell r="AA13347">
            <v>0</v>
          </cell>
        </row>
        <row r="13348">
          <cell r="AA13348">
            <v>0</v>
          </cell>
        </row>
        <row r="13349">
          <cell r="AA13349">
            <v>0</v>
          </cell>
        </row>
        <row r="13350">
          <cell r="AA13350">
            <v>0</v>
          </cell>
        </row>
        <row r="13351">
          <cell r="AA13351">
            <v>0</v>
          </cell>
        </row>
        <row r="13352">
          <cell r="AA13352">
            <v>0</v>
          </cell>
        </row>
        <row r="13353">
          <cell r="AA13353">
            <v>0</v>
          </cell>
        </row>
        <row r="13354">
          <cell r="AA13354">
            <v>0</v>
          </cell>
        </row>
        <row r="13355">
          <cell r="AA13355">
            <v>0</v>
          </cell>
        </row>
        <row r="13356">
          <cell r="AA13356">
            <v>0</v>
          </cell>
        </row>
        <row r="13357">
          <cell r="AA13357">
            <v>0</v>
          </cell>
        </row>
        <row r="13358">
          <cell r="AA13358">
            <v>0</v>
          </cell>
        </row>
        <row r="13359">
          <cell r="AA13359">
            <v>0</v>
          </cell>
        </row>
        <row r="13360">
          <cell r="AA13360">
            <v>0</v>
          </cell>
        </row>
        <row r="13361">
          <cell r="AA13361">
            <v>0</v>
          </cell>
        </row>
        <row r="13362">
          <cell r="AA13362">
            <v>0</v>
          </cell>
        </row>
        <row r="13363">
          <cell r="AA13363">
            <v>0</v>
          </cell>
        </row>
        <row r="13364">
          <cell r="AA13364">
            <v>0</v>
          </cell>
        </row>
        <row r="13365">
          <cell r="AA13365">
            <v>0</v>
          </cell>
        </row>
        <row r="13366">
          <cell r="AA13366">
            <v>0</v>
          </cell>
        </row>
        <row r="13367">
          <cell r="AA13367">
            <v>0</v>
          </cell>
        </row>
        <row r="13368">
          <cell r="AA13368">
            <v>0</v>
          </cell>
        </row>
        <row r="13369">
          <cell r="AA13369">
            <v>0</v>
          </cell>
        </row>
        <row r="13370">
          <cell r="AA13370">
            <v>0</v>
          </cell>
        </row>
        <row r="13371">
          <cell r="AA13371">
            <v>0</v>
          </cell>
        </row>
        <row r="13372">
          <cell r="AA13372">
            <v>0</v>
          </cell>
        </row>
        <row r="13373">
          <cell r="AA13373">
            <v>0</v>
          </cell>
        </row>
        <row r="13374">
          <cell r="AA13374">
            <v>0</v>
          </cell>
        </row>
        <row r="13375">
          <cell r="AA13375">
            <v>0</v>
          </cell>
        </row>
        <row r="13376">
          <cell r="AA13376">
            <v>0</v>
          </cell>
        </row>
        <row r="13377">
          <cell r="AA13377">
            <v>0</v>
          </cell>
        </row>
        <row r="13378">
          <cell r="AA13378">
            <v>0</v>
          </cell>
        </row>
        <row r="13379">
          <cell r="AA13379">
            <v>0</v>
          </cell>
        </row>
        <row r="13380">
          <cell r="AA13380">
            <v>0</v>
          </cell>
        </row>
        <row r="13381">
          <cell r="AA13381">
            <v>0</v>
          </cell>
        </row>
        <row r="13382">
          <cell r="AA13382">
            <v>0</v>
          </cell>
        </row>
        <row r="13383">
          <cell r="AA13383">
            <v>0</v>
          </cell>
        </row>
        <row r="13384">
          <cell r="AA13384">
            <v>0</v>
          </cell>
        </row>
        <row r="13385">
          <cell r="AA13385">
            <v>0</v>
          </cell>
        </row>
        <row r="13386">
          <cell r="AA13386">
            <v>0</v>
          </cell>
        </row>
        <row r="13387">
          <cell r="AA13387">
            <v>0</v>
          </cell>
        </row>
        <row r="13388">
          <cell r="AA13388">
            <v>0</v>
          </cell>
        </row>
        <row r="13389">
          <cell r="AA13389">
            <v>0</v>
          </cell>
        </row>
        <row r="13390">
          <cell r="AA13390">
            <v>0</v>
          </cell>
        </row>
        <row r="13391">
          <cell r="AA13391">
            <v>0</v>
          </cell>
        </row>
        <row r="13392">
          <cell r="AA13392">
            <v>0</v>
          </cell>
        </row>
        <row r="13393">
          <cell r="AA13393">
            <v>0</v>
          </cell>
        </row>
        <row r="13394">
          <cell r="AA13394">
            <v>0</v>
          </cell>
        </row>
        <row r="13395">
          <cell r="AA13395">
            <v>0</v>
          </cell>
        </row>
        <row r="13396">
          <cell r="AA13396">
            <v>0</v>
          </cell>
        </row>
        <row r="13397">
          <cell r="AA13397">
            <v>0</v>
          </cell>
        </row>
        <row r="13398">
          <cell r="AA13398">
            <v>0</v>
          </cell>
        </row>
        <row r="13399">
          <cell r="AA13399">
            <v>0</v>
          </cell>
        </row>
        <row r="13400">
          <cell r="AA13400">
            <v>0</v>
          </cell>
        </row>
        <row r="13401">
          <cell r="AA13401">
            <v>0</v>
          </cell>
        </row>
        <row r="13402">
          <cell r="AA13402">
            <v>0</v>
          </cell>
        </row>
        <row r="13403">
          <cell r="AA13403">
            <v>0</v>
          </cell>
        </row>
        <row r="13404">
          <cell r="AA13404">
            <v>0</v>
          </cell>
        </row>
        <row r="13405">
          <cell r="AA13405">
            <v>0</v>
          </cell>
        </row>
        <row r="13406">
          <cell r="AA13406">
            <v>0</v>
          </cell>
        </row>
        <row r="13407">
          <cell r="AA13407">
            <v>0</v>
          </cell>
        </row>
        <row r="13408">
          <cell r="AA13408">
            <v>0</v>
          </cell>
        </row>
        <row r="13409">
          <cell r="AA13409">
            <v>0</v>
          </cell>
        </row>
        <row r="13410">
          <cell r="AA13410">
            <v>0</v>
          </cell>
        </row>
        <row r="13411">
          <cell r="AA13411">
            <v>0</v>
          </cell>
        </row>
        <row r="13412">
          <cell r="AA13412">
            <v>0</v>
          </cell>
        </row>
        <row r="13413">
          <cell r="AA13413">
            <v>0</v>
          </cell>
        </row>
        <row r="13414">
          <cell r="AA13414">
            <v>0</v>
          </cell>
        </row>
        <row r="13415">
          <cell r="AA13415">
            <v>0</v>
          </cell>
        </row>
        <row r="13416">
          <cell r="AA13416">
            <v>0</v>
          </cell>
        </row>
        <row r="13417">
          <cell r="AA13417">
            <v>0</v>
          </cell>
        </row>
        <row r="13418">
          <cell r="AA13418">
            <v>0</v>
          </cell>
        </row>
        <row r="13419">
          <cell r="AA13419">
            <v>0</v>
          </cell>
        </row>
        <row r="13420">
          <cell r="AA13420">
            <v>0</v>
          </cell>
        </row>
        <row r="13421">
          <cell r="AA13421">
            <v>0</v>
          </cell>
        </row>
        <row r="13422">
          <cell r="AA13422">
            <v>0</v>
          </cell>
        </row>
        <row r="13423">
          <cell r="AA13423">
            <v>0</v>
          </cell>
        </row>
        <row r="13424">
          <cell r="AA13424">
            <v>0</v>
          </cell>
        </row>
        <row r="13425">
          <cell r="AA13425">
            <v>0</v>
          </cell>
        </row>
        <row r="13426">
          <cell r="AA13426">
            <v>0</v>
          </cell>
        </row>
        <row r="13427">
          <cell r="AA13427">
            <v>0</v>
          </cell>
        </row>
        <row r="13428">
          <cell r="AA13428">
            <v>0</v>
          </cell>
        </row>
        <row r="13429">
          <cell r="AA13429">
            <v>0</v>
          </cell>
        </row>
        <row r="13430">
          <cell r="AA13430">
            <v>0</v>
          </cell>
        </row>
        <row r="13431">
          <cell r="AA13431">
            <v>0</v>
          </cell>
        </row>
        <row r="13432">
          <cell r="AA13432">
            <v>0</v>
          </cell>
        </row>
        <row r="13433">
          <cell r="AA13433">
            <v>0</v>
          </cell>
        </row>
        <row r="13434">
          <cell r="AA13434">
            <v>0</v>
          </cell>
        </row>
        <row r="13435">
          <cell r="AA13435">
            <v>0</v>
          </cell>
        </row>
        <row r="13436">
          <cell r="AA13436">
            <v>0</v>
          </cell>
        </row>
        <row r="13437">
          <cell r="AA13437">
            <v>0</v>
          </cell>
        </row>
        <row r="13438">
          <cell r="AA13438">
            <v>0</v>
          </cell>
        </row>
        <row r="13439">
          <cell r="AA13439">
            <v>0</v>
          </cell>
        </row>
        <row r="13440">
          <cell r="AA13440">
            <v>0</v>
          </cell>
        </row>
        <row r="13441">
          <cell r="AA13441">
            <v>0</v>
          </cell>
        </row>
        <row r="13442">
          <cell r="AA13442">
            <v>0</v>
          </cell>
        </row>
        <row r="13443">
          <cell r="AA13443">
            <v>0</v>
          </cell>
        </row>
        <row r="13444">
          <cell r="AA13444">
            <v>0</v>
          </cell>
        </row>
        <row r="13445">
          <cell r="AA13445">
            <v>0</v>
          </cell>
        </row>
        <row r="13446">
          <cell r="AA13446">
            <v>0</v>
          </cell>
        </row>
        <row r="13447">
          <cell r="AA13447">
            <v>0</v>
          </cell>
        </row>
        <row r="13448">
          <cell r="AA13448">
            <v>0</v>
          </cell>
        </row>
        <row r="13449">
          <cell r="AA13449">
            <v>0</v>
          </cell>
        </row>
        <row r="13450">
          <cell r="AA13450">
            <v>0</v>
          </cell>
        </row>
        <row r="13451">
          <cell r="AA13451">
            <v>0</v>
          </cell>
        </row>
        <row r="13452">
          <cell r="AA13452">
            <v>0</v>
          </cell>
        </row>
        <row r="13453">
          <cell r="AA13453">
            <v>0</v>
          </cell>
        </row>
        <row r="13454">
          <cell r="AA13454">
            <v>0</v>
          </cell>
        </row>
        <row r="13455">
          <cell r="AA13455">
            <v>0</v>
          </cell>
        </row>
        <row r="13456">
          <cell r="AA13456">
            <v>0</v>
          </cell>
        </row>
        <row r="13457">
          <cell r="AA13457">
            <v>0</v>
          </cell>
        </row>
        <row r="13458">
          <cell r="AA13458">
            <v>0</v>
          </cell>
        </row>
        <row r="13459">
          <cell r="AA13459">
            <v>0</v>
          </cell>
        </row>
        <row r="13460">
          <cell r="AA13460">
            <v>0</v>
          </cell>
        </row>
        <row r="13461">
          <cell r="AA13461">
            <v>0</v>
          </cell>
        </row>
        <row r="13462">
          <cell r="AA13462">
            <v>0</v>
          </cell>
        </row>
        <row r="13463">
          <cell r="AA13463">
            <v>0</v>
          </cell>
        </row>
        <row r="13464">
          <cell r="AA13464">
            <v>0</v>
          </cell>
        </row>
        <row r="13465">
          <cell r="AA13465">
            <v>0</v>
          </cell>
        </row>
        <row r="13466">
          <cell r="AA13466">
            <v>0</v>
          </cell>
        </row>
        <row r="13467">
          <cell r="AA13467">
            <v>0</v>
          </cell>
        </row>
        <row r="13468">
          <cell r="AA13468">
            <v>0</v>
          </cell>
        </row>
        <row r="13469">
          <cell r="AA13469">
            <v>0</v>
          </cell>
        </row>
        <row r="13470">
          <cell r="AA13470">
            <v>0</v>
          </cell>
        </row>
        <row r="13471">
          <cell r="AA13471">
            <v>0</v>
          </cell>
        </row>
        <row r="13472">
          <cell r="AA13472">
            <v>0</v>
          </cell>
        </row>
        <row r="13473">
          <cell r="AA13473">
            <v>0</v>
          </cell>
        </row>
        <row r="13474">
          <cell r="AA13474">
            <v>0</v>
          </cell>
        </row>
        <row r="13475">
          <cell r="AA13475">
            <v>0</v>
          </cell>
        </row>
        <row r="13476">
          <cell r="AA13476">
            <v>0</v>
          </cell>
        </row>
        <row r="13477">
          <cell r="AA13477">
            <v>0</v>
          </cell>
        </row>
        <row r="13478">
          <cell r="AA13478">
            <v>0</v>
          </cell>
        </row>
        <row r="13479">
          <cell r="AA13479">
            <v>0</v>
          </cell>
        </row>
        <row r="13480">
          <cell r="AA13480">
            <v>0</v>
          </cell>
        </row>
        <row r="13481">
          <cell r="AA13481">
            <v>0</v>
          </cell>
        </row>
        <row r="13482">
          <cell r="AA13482">
            <v>0</v>
          </cell>
        </row>
        <row r="13483">
          <cell r="AA13483">
            <v>0</v>
          </cell>
        </row>
        <row r="13484">
          <cell r="AA13484">
            <v>0</v>
          </cell>
        </row>
        <row r="13485">
          <cell r="AA13485">
            <v>0</v>
          </cell>
        </row>
        <row r="13486">
          <cell r="AA13486">
            <v>0</v>
          </cell>
        </row>
        <row r="13487">
          <cell r="AA13487">
            <v>0</v>
          </cell>
        </row>
        <row r="13488">
          <cell r="AA13488">
            <v>0</v>
          </cell>
        </row>
        <row r="13489">
          <cell r="AA13489">
            <v>0</v>
          </cell>
        </row>
        <row r="13490">
          <cell r="AA13490">
            <v>0</v>
          </cell>
        </row>
        <row r="13491">
          <cell r="AA13491">
            <v>0</v>
          </cell>
        </row>
        <row r="13492">
          <cell r="AA13492">
            <v>0</v>
          </cell>
        </row>
        <row r="13493">
          <cell r="AA13493">
            <v>0</v>
          </cell>
        </row>
        <row r="13494">
          <cell r="AA13494">
            <v>0</v>
          </cell>
        </row>
        <row r="13495">
          <cell r="AA13495">
            <v>0</v>
          </cell>
        </row>
        <row r="13496">
          <cell r="AA13496">
            <v>0</v>
          </cell>
        </row>
        <row r="13497">
          <cell r="AA13497">
            <v>0</v>
          </cell>
        </row>
        <row r="13498">
          <cell r="AA13498">
            <v>0</v>
          </cell>
        </row>
        <row r="13499">
          <cell r="AA13499">
            <v>0</v>
          </cell>
        </row>
        <row r="13500">
          <cell r="AA13500">
            <v>0</v>
          </cell>
        </row>
        <row r="13501">
          <cell r="AA13501">
            <v>0</v>
          </cell>
        </row>
        <row r="13502">
          <cell r="AA13502">
            <v>0</v>
          </cell>
        </row>
        <row r="13503">
          <cell r="AA13503">
            <v>0</v>
          </cell>
        </row>
        <row r="13504">
          <cell r="AA13504">
            <v>0</v>
          </cell>
        </row>
        <row r="13505">
          <cell r="AA13505">
            <v>0</v>
          </cell>
        </row>
        <row r="13506">
          <cell r="AA13506">
            <v>0</v>
          </cell>
        </row>
        <row r="13507">
          <cell r="AA13507">
            <v>0</v>
          </cell>
        </row>
        <row r="13508">
          <cell r="AA13508">
            <v>0</v>
          </cell>
        </row>
        <row r="13509">
          <cell r="AA13509">
            <v>0</v>
          </cell>
        </row>
        <row r="13510">
          <cell r="AA13510">
            <v>0</v>
          </cell>
        </row>
        <row r="13511">
          <cell r="AA13511">
            <v>0</v>
          </cell>
        </row>
        <row r="13512">
          <cell r="AA13512">
            <v>0</v>
          </cell>
        </row>
        <row r="13513">
          <cell r="AA13513">
            <v>0</v>
          </cell>
        </row>
        <row r="13514">
          <cell r="AA13514">
            <v>0</v>
          </cell>
        </row>
        <row r="13515">
          <cell r="AA13515">
            <v>0</v>
          </cell>
        </row>
        <row r="13516">
          <cell r="AA13516">
            <v>0</v>
          </cell>
        </row>
        <row r="13517">
          <cell r="AA13517">
            <v>0</v>
          </cell>
        </row>
        <row r="13518">
          <cell r="AA13518">
            <v>0</v>
          </cell>
        </row>
        <row r="13519">
          <cell r="AA13519">
            <v>0</v>
          </cell>
        </row>
        <row r="13520">
          <cell r="AA13520">
            <v>0</v>
          </cell>
        </row>
        <row r="13521">
          <cell r="AA13521">
            <v>0</v>
          </cell>
        </row>
        <row r="13522">
          <cell r="AA13522">
            <v>0</v>
          </cell>
        </row>
        <row r="13523">
          <cell r="AA13523">
            <v>0</v>
          </cell>
        </row>
        <row r="13524">
          <cell r="AA13524">
            <v>0</v>
          </cell>
        </row>
        <row r="13525">
          <cell r="AA13525">
            <v>0</v>
          </cell>
        </row>
        <row r="13526">
          <cell r="AA13526">
            <v>0</v>
          </cell>
        </row>
        <row r="13527">
          <cell r="AA13527">
            <v>0</v>
          </cell>
        </row>
        <row r="13528">
          <cell r="AA13528">
            <v>0</v>
          </cell>
        </row>
        <row r="13529">
          <cell r="AA13529">
            <v>0</v>
          </cell>
        </row>
        <row r="13530">
          <cell r="AA13530">
            <v>0</v>
          </cell>
        </row>
        <row r="13531">
          <cell r="AA13531">
            <v>0</v>
          </cell>
        </row>
        <row r="13532">
          <cell r="AA13532">
            <v>0</v>
          </cell>
        </row>
        <row r="13533">
          <cell r="AA13533">
            <v>0</v>
          </cell>
        </row>
        <row r="13534">
          <cell r="AA13534">
            <v>0</v>
          </cell>
        </row>
        <row r="13535">
          <cell r="AA13535">
            <v>0</v>
          </cell>
        </row>
        <row r="13536">
          <cell r="AA13536">
            <v>0</v>
          </cell>
        </row>
        <row r="13537">
          <cell r="AA13537">
            <v>0</v>
          </cell>
        </row>
        <row r="13538">
          <cell r="AA13538">
            <v>0</v>
          </cell>
        </row>
        <row r="13539">
          <cell r="AA13539">
            <v>0</v>
          </cell>
        </row>
        <row r="13540">
          <cell r="AA13540">
            <v>0</v>
          </cell>
        </row>
        <row r="13541">
          <cell r="AA13541">
            <v>0</v>
          </cell>
        </row>
        <row r="13542">
          <cell r="AA13542">
            <v>0</v>
          </cell>
        </row>
        <row r="13543">
          <cell r="AA13543">
            <v>0</v>
          </cell>
        </row>
        <row r="13544">
          <cell r="AA13544">
            <v>0</v>
          </cell>
        </row>
        <row r="13545">
          <cell r="AA13545">
            <v>0</v>
          </cell>
        </row>
        <row r="13546">
          <cell r="AA13546">
            <v>0</v>
          </cell>
        </row>
        <row r="13547">
          <cell r="AA13547">
            <v>0</v>
          </cell>
        </row>
        <row r="13548">
          <cell r="AA13548">
            <v>0</v>
          </cell>
        </row>
        <row r="13549">
          <cell r="AA13549">
            <v>0</v>
          </cell>
        </row>
        <row r="13550">
          <cell r="AA13550">
            <v>0</v>
          </cell>
        </row>
        <row r="13551">
          <cell r="AA13551">
            <v>0</v>
          </cell>
        </row>
        <row r="13552">
          <cell r="AA13552">
            <v>0</v>
          </cell>
        </row>
        <row r="13553">
          <cell r="AA13553">
            <v>0</v>
          </cell>
        </row>
        <row r="13554">
          <cell r="AA13554">
            <v>0</v>
          </cell>
        </row>
        <row r="13555">
          <cell r="AA13555">
            <v>0</v>
          </cell>
        </row>
        <row r="13556">
          <cell r="AA13556">
            <v>0</v>
          </cell>
        </row>
        <row r="13557">
          <cell r="AA13557">
            <v>0</v>
          </cell>
        </row>
        <row r="13558">
          <cell r="AA13558">
            <v>0</v>
          </cell>
        </row>
        <row r="13559">
          <cell r="AA13559">
            <v>0</v>
          </cell>
        </row>
        <row r="13560">
          <cell r="AA13560">
            <v>0</v>
          </cell>
        </row>
        <row r="13561">
          <cell r="AA13561">
            <v>0</v>
          </cell>
        </row>
        <row r="13562">
          <cell r="AA13562">
            <v>0</v>
          </cell>
        </row>
        <row r="13563">
          <cell r="AA13563">
            <v>0</v>
          </cell>
        </row>
        <row r="13564">
          <cell r="AA13564">
            <v>0</v>
          </cell>
        </row>
        <row r="13565">
          <cell r="AA13565">
            <v>0</v>
          </cell>
        </row>
        <row r="13566">
          <cell r="AA13566">
            <v>0</v>
          </cell>
        </row>
        <row r="13567">
          <cell r="AA13567">
            <v>0</v>
          </cell>
        </row>
        <row r="13568">
          <cell r="AA13568">
            <v>0</v>
          </cell>
        </row>
        <row r="13569">
          <cell r="AA13569">
            <v>0</v>
          </cell>
        </row>
        <row r="13570">
          <cell r="AA13570">
            <v>0</v>
          </cell>
        </row>
        <row r="13571">
          <cell r="AA13571">
            <v>0</v>
          </cell>
        </row>
        <row r="13572">
          <cell r="AA13572">
            <v>0</v>
          </cell>
        </row>
        <row r="13573">
          <cell r="AA13573">
            <v>0</v>
          </cell>
        </row>
        <row r="13574">
          <cell r="AA13574">
            <v>0</v>
          </cell>
        </row>
        <row r="13575">
          <cell r="AA13575">
            <v>0</v>
          </cell>
        </row>
        <row r="13576">
          <cell r="AA13576">
            <v>0</v>
          </cell>
        </row>
        <row r="13577">
          <cell r="AA13577">
            <v>0</v>
          </cell>
        </row>
        <row r="13578">
          <cell r="AA13578">
            <v>0</v>
          </cell>
        </row>
        <row r="13579">
          <cell r="AA13579">
            <v>0</v>
          </cell>
        </row>
        <row r="13580">
          <cell r="AA13580">
            <v>0</v>
          </cell>
        </row>
        <row r="13581">
          <cell r="AA13581">
            <v>0</v>
          </cell>
        </row>
        <row r="13582">
          <cell r="AA13582">
            <v>0</v>
          </cell>
        </row>
        <row r="13583">
          <cell r="AA13583">
            <v>0</v>
          </cell>
        </row>
        <row r="13584">
          <cell r="AA13584">
            <v>0</v>
          </cell>
        </row>
        <row r="13585">
          <cell r="AA13585">
            <v>0</v>
          </cell>
        </row>
        <row r="13586">
          <cell r="AA13586">
            <v>0</v>
          </cell>
        </row>
        <row r="13587">
          <cell r="AA13587">
            <v>0</v>
          </cell>
        </row>
        <row r="13588">
          <cell r="AA13588">
            <v>0</v>
          </cell>
        </row>
        <row r="13589">
          <cell r="AA13589">
            <v>0</v>
          </cell>
        </row>
        <row r="13590">
          <cell r="AA13590">
            <v>0</v>
          </cell>
        </row>
        <row r="13591">
          <cell r="AA13591">
            <v>0</v>
          </cell>
        </row>
        <row r="13592">
          <cell r="AA13592">
            <v>0</v>
          </cell>
        </row>
        <row r="13593">
          <cell r="AA13593">
            <v>0</v>
          </cell>
        </row>
        <row r="13594">
          <cell r="AA13594">
            <v>0</v>
          </cell>
        </row>
        <row r="13595">
          <cell r="AA13595">
            <v>0</v>
          </cell>
        </row>
        <row r="13596">
          <cell r="AA13596">
            <v>0</v>
          </cell>
        </row>
        <row r="13597">
          <cell r="AA13597">
            <v>0</v>
          </cell>
        </row>
        <row r="13598">
          <cell r="AA13598">
            <v>0</v>
          </cell>
        </row>
        <row r="13599">
          <cell r="AA13599">
            <v>0</v>
          </cell>
        </row>
        <row r="13600">
          <cell r="AA13600">
            <v>0</v>
          </cell>
        </row>
        <row r="13601">
          <cell r="AA13601">
            <v>0</v>
          </cell>
        </row>
        <row r="13602">
          <cell r="AA13602">
            <v>0</v>
          </cell>
        </row>
        <row r="13603">
          <cell r="AA13603">
            <v>0</v>
          </cell>
        </row>
        <row r="13604">
          <cell r="AA13604">
            <v>0</v>
          </cell>
        </row>
        <row r="13605">
          <cell r="AA13605">
            <v>0</v>
          </cell>
        </row>
        <row r="13606">
          <cell r="AA13606">
            <v>0</v>
          </cell>
        </row>
        <row r="13607">
          <cell r="AA13607">
            <v>0</v>
          </cell>
        </row>
        <row r="13608">
          <cell r="AA13608">
            <v>0</v>
          </cell>
        </row>
        <row r="13609">
          <cell r="AA13609">
            <v>0</v>
          </cell>
        </row>
        <row r="13610">
          <cell r="AA13610">
            <v>0</v>
          </cell>
        </row>
        <row r="13611">
          <cell r="AA13611">
            <v>0</v>
          </cell>
        </row>
        <row r="13612">
          <cell r="AA13612">
            <v>0</v>
          </cell>
        </row>
        <row r="13613">
          <cell r="AA13613">
            <v>0</v>
          </cell>
        </row>
        <row r="13614">
          <cell r="AA13614">
            <v>0</v>
          </cell>
        </row>
        <row r="13615">
          <cell r="AA13615">
            <v>0</v>
          </cell>
        </row>
        <row r="13616">
          <cell r="AA13616">
            <v>0</v>
          </cell>
        </row>
        <row r="13617">
          <cell r="AA13617">
            <v>0</v>
          </cell>
        </row>
        <row r="13618">
          <cell r="AA13618">
            <v>0</v>
          </cell>
        </row>
        <row r="13619">
          <cell r="AA13619">
            <v>0</v>
          </cell>
        </row>
        <row r="13620">
          <cell r="AA13620">
            <v>0</v>
          </cell>
        </row>
        <row r="13621">
          <cell r="AA13621">
            <v>0</v>
          </cell>
        </row>
        <row r="13622">
          <cell r="AA13622">
            <v>0</v>
          </cell>
        </row>
        <row r="13623">
          <cell r="AA13623">
            <v>0</v>
          </cell>
        </row>
        <row r="13624">
          <cell r="AA13624">
            <v>0</v>
          </cell>
        </row>
        <row r="13625">
          <cell r="AA13625">
            <v>0</v>
          </cell>
        </row>
        <row r="13626">
          <cell r="AA13626">
            <v>0</v>
          </cell>
        </row>
        <row r="13627">
          <cell r="AA13627">
            <v>0</v>
          </cell>
        </row>
        <row r="13628">
          <cell r="AA13628">
            <v>0</v>
          </cell>
        </row>
        <row r="13629">
          <cell r="AA13629">
            <v>0</v>
          </cell>
        </row>
        <row r="13630">
          <cell r="AA13630">
            <v>0</v>
          </cell>
        </row>
        <row r="13631">
          <cell r="AA13631">
            <v>0</v>
          </cell>
        </row>
        <row r="13632">
          <cell r="AA13632">
            <v>0</v>
          </cell>
        </row>
        <row r="13633">
          <cell r="AA13633">
            <v>0</v>
          </cell>
        </row>
        <row r="13634">
          <cell r="AA13634">
            <v>0</v>
          </cell>
        </row>
        <row r="13635">
          <cell r="AA13635">
            <v>0</v>
          </cell>
        </row>
        <row r="13636">
          <cell r="AA13636">
            <v>0</v>
          </cell>
        </row>
        <row r="13637">
          <cell r="AA13637">
            <v>0</v>
          </cell>
        </row>
        <row r="13638">
          <cell r="AA13638">
            <v>0</v>
          </cell>
        </row>
        <row r="13639">
          <cell r="AA13639">
            <v>0</v>
          </cell>
        </row>
        <row r="13640">
          <cell r="AA13640">
            <v>0</v>
          </cell>
        </row>
        <row r="13641">
          <cell r="AA13641">
            <v>0</v>
          </cell>
        </row>
        <row r="13642">
          <cell r="AA13642">
            <v>0</v>
          </cell>
        </row>
        <row r="13643">
          <cell r="AA13643">
            <v>0</v>
          </cell>
        </row>
        <row r="13644">
          <cell r="AA13644">
            <v>0</v>
          </cell>
        </row>
        <row r="13645">
          <cell r="AA13645">
            <v>0</v>
          </cell>
        </row>
        <row r="13646">
          <cell r="AA13646">
            <v>0</v>
          </cell>
        </row>
        <row r="13647">
          <cell r="AA13647">
            <v>0</v>
          </cell>
        </row>
        <row r="13648">
          <cell r="AA13648">
            <v>0</v>
          </cell>
        </row>
        <row r="13649">
          <cell r="AA13649">
            <v>0</v>
          </cell>
        </row>
        <row r="13650">
          <cell r="AA13650">
            <v>0</v>
          </cell>
        </row>
        <row r="13651">
          <cell r="AA13651">
            <v>0</v>
          </cell>
        </row>
        <row r="13652">
          <cell r="AA13652">
            <v>0</v>
          </cell>
        </row>
        <row r="13653">
          <cell r="AA13653">
            <v>0</v>
          </cell>
        </row>
        <row r="13654">
          <cell r="AA13654">
            <v>0</v>
          </cell>
        </row>
        <row r="13655">
          <cell r="AA13655">
            <v>0</v>
          </cell>
        </row>
        <row r="13656">
          <cell r="AA13656">
            <v>0</v>
          </cell>
        </row>
        <row r="13657">
          <cell r="AA13657">
            <v>0</v>
          </cell>
        </row>
        <row r="13658">
          <cell r="AA13658">
            <v>0</v>
          </cell>
        </row>
        <row r="13659">
          <cell r="AA13659">
            <v>0</v>
          </cell>
        </row>
        <row r="13660">
          <cell r="AA13660">
            <v>0</v>
          </cell>
        </row>
        <row r="13661">
          <cell r="AA13661">
            <v>0</v>
          </cell>
        </row>
        <row r="13662">
          <cell r="AA13662">
            <v>0</v>
          </cell>
        </row>
        <row r="13663">
          <cell r="AA13663">
            <v>0</v>
          </cell>
        </row>
        <row r="13664">
          <cell r="AA13664">
            <v>0</v>
          </cell>
        </row>
        <row r="13665">
          <cell r="AA13665">
            <v>0</v>
          </cell>
        </row>
        <row r="13666">
          <cell r="AA13666">
            <v>0</v>
          </cell>
        </row>
        <row r="13667">
          <cell r="AA13667">
            <v>0</v>
          </cell>
        </row>
        <row r="13668">
          <cell r="AA13668">
            <v>0</v>
          </cell>
        </row>
        <row r="13669">
          <cell r="AA13669">
            <v>0</v>
          </cell>
        </row>
        <row r="13670">
          <cell r="AA13670">
            <v>0</v>
          </cell>
        </row>
        <row r="13671">
          <cell r="AA13671">
            <v>0</v>
          </cell>
        </row>
        <row r="13672">
          <cell r="AA13672">
            <v>0</v>
          </cell>
        </row>
        <row r="13673">
          <cell r="AA13673">
            <v>0</v>
          </cell>
        </row>
        <row r="13674">
          <cell r="AA13674">
            <v>0</v>
          </cell>
        </row>
        <row r="13675">
          <cell r="AA13675">
            <v>0</v>
          </cell>
        </row>
        <row r="13676">
          <cell r="AA13676">
            <v>0</v>
          </cell>
        </row>
        <row r="13677">
          <cell r="AA13677">
            <v>0</v>
          </cell>
        </row>
        <row r="13678">
          <cell r="AA13678">
            <v>0</v>
          </cell>
        </row>
        <row r="13679">
          <cell r="AA13679">
            <v>0</v>
          </cell>
        </row>
        <row r="13680">
          <cell r="AA13680">
            <v>0</v>
          </cell>
        </row>
        <row r="13681">
          <cell r="AA13681">
            <v>0</v>
          </cell>
        </row>
        <row r="13682">
          <cell r="AA13682">
            <v>0</v>
          </cell>
        </row>
        <row r="13683">
          <cell r="AA13683">
            <v>0</v>
          </cell>
        </row>
        <row r="13684">
          <cell r="AA13684">
            <v>0</v>
          </cell>
        </row>
        <row r="13685">
          <cell r="AA13685">
            <v>0</v>
          </cell>
        </row>
        <row r="13686">
          <cell r="AA13686">
            <v>0</v>
          </cell>
        </row>
        <row r="13687">
          <cell r="AA13687">
            <v>0</v>
          </cell>
        </row>
        <row r="13688">
          <cell r="AA13688">
            <v>0</v>
          </cell>
        </row>
        <row r="13689">
          <cell r="AA13689">
            <v>0</v>
          </cell>
        </row>
        <row r="13690">
          <cell r="AA13690">
            <v>0</v>
          </cell>
        </row>
        <row r="13691">
          <cell r="AA13691">
            <v>0</v>
          </cell>
        </row>
        <row r="13692">
          <cell r="AA13692">
            <v>0</v>
          </cell>
        </row>
        <row r="13693">
          <cell r="AA13693">
            <v>0</v>
          </cell>
        </row>
        <row r="13694">
          <cell r="AA13694">
            <v>0</v>
          </cell>
        </row>
        <row r="13695">
          <cell r="AA13695">
            <v>0</v>
          </cell>
        </row>
        <row r="13696">
          <cell r="AA13696">
            <v>0</v>
          </cell>
        </row>
        <row r="13697">
          <cell r="AA13697">
            <v>0</v>
          </cell>
        </row>
        <row r="13698">
          <cell r="AA13698">
            <v>0</v>
          </cell>
        </row>
        <row r="13699">
          <cell r="AA13699">
            <v>0</v>
          </cell>
        </row>
        <row r="13700">
          <cell r="AA13700">
            <v>0</v>
          </cell>
        </row>
        <row r="13701">
          <cell r="AA13701">
            <v>0</v>
          </cell>
        </row>
        <row r="13702">
          <cell r="AA13702">
            <v>0</v>
          </cell>
        </row>
        <row r="13703">
          <cell r="AA13703">
            <v>0</v>
          </cell>
        </row>
        <row r="13704">
          <cell r="AA13704">
            <v>0</v>
          </cell>
        </row>
        <row r="13705">
          <cell r="AA13705">
            <v>0</v>
          </cell>
        </row>
        <row r="13706">
          <cell r="AA13706">
            <v>0</v>
          </cell>
        </row>
        <row r="13707">
          <cell r="AA13707">
            <v>0</v>
          </cell>
        </row>
        <row r="13708">
          <cell r="AA13708">
            <v>0</v>
          </cell>
        </row>
        <row r="13709">
          <cell r="AA13709">
            <v>0</v>
          </cell>
        </row>
        <row r="13710">
          <cell r="AA13710">
            <v>0</v>
          </cell>
        </row>
        <row r="13711">
          <cell r="AA13711">
            <v>0</v>
          </cell>
        </row>
        <row r="13712">
          <cell r="AA13712">
            <v>0</v>
          </cell>
        </row>
        <row r="13713">
          <cell r="AA13713">
            <v>0</v>
          </cell>
        </row>
        <row r="13714">
          <cell r="AA13714">
            <v>0</v>
          </cell>
        </row>
        <row r="13715">
          <cell r="AA13715">
            <v>0</v>
          </cell>
        </row>
        <row r="13716">
          <cell r="AA13716">
            <v>0</v>
          </cell>
        </row>
        <row r="13717">
          <cell r="AA13717">
            <v>0</v>
          </cell>
        </row>
        <row r="13718">
          <cell r="AA13718">
            <v>0</v>
          </cell>
        </row>
        <row r="13719">
          <cell r="AA13719">
            <v>0</v>
          </cell>
        </row>
        <row r="13720">
          <cell r="AA13720">
            <v>0</v>
          </cell>
        </row>
        <row r="13721">
          <cell r="AA13721">
            <v>0</v>
          </cell>
        </row>
        <row r="13722">
          <cell r="AA13722">
            <v>0</v>
          </cell>
        </row>
        <row r="13723">
          <cell r="AA13723">
            <v>0</v>
          </cell>
        </row>
        <row r="13724">
          <cell r="AA13724">
            <v>0</v>
          </cell>
        </row>
        <row r="13725">
          <cell r="AA13725">
            <v>0</v>
          </cell>
        </row>
        <row r="13726">
          <cell r="AA13726">
            <v>0</v>
          </cell>
        </row>
        <row r="13727">
          <cell r="AA13727">
            <v>0</v>
          </cell>
        </row>
        <row r="13728">
          <cell r="AA13728">
            <v>0</v>
          </cell>
        </row>
        <row r="13729">
          <cell r="AA13729">
            <v>0</v>
          </cell>
        </row>
        <row r="13730">
          <cell r="AA13730">
            <v>0</v>
          </cell>
        </row>
        <row r="13731">
          <cell r="AA13731">
            <v>0</v>
          </cell>
        </row>
        <row r="13732">
          <cell r="AA13732">
            <v>0</v>
          </cell>
        </row>
        <row r="13733">
          <cell r="AA13733">
            <v>0</v>
          </cell>
        </row>
        <row r="13734">
          <cell r="AA13734">
            <v>0</v>
          </cell>
        </row>
        <row r="13735">
          <cell r="AA13735">
            <v>0</v>
          </cell>
        </row>
        <row r="13736">
          <cell r="AA13736">
            <v>0</v>
          </cell>
        </row>
        <row r="13737">
          <cell r="AA13737">
            <v>0</v>
          </cell>
        </row>
        <row r="13738">
          <cell r="AA13738">
            <v>0</v>
          </cell>
        </row>
        <row r="13739">
          <cell r="AA13739">
            <v>0</v>
          </cell>
        </row>
        <row r="13740">
          <cell r="AA13740">
            <v>0</v>
          </cell>
        </row>
        <row r="13741">
          <cell r="AA13741">
            <v>0</v>
          </cell>
        </row>
        <row r="13742">
          <cell r="AA13742">
            <v>0</v>
          </cell>
        </row>
        <row r="13743">
          <cell r="AA13743">
            <v>0</v>
          </cell>
        </row>
        <row r="13744">
          <cell r="AA13744">
            <v>0</v>
          </cell>
        </row>
        <row r="13745">
          <cell r="AA13745">
            <v>0</v>
          </cell>
        </row>
        <row r="13746">
          <cell r="AA13746">
            <v>0</v>
          </cell>
        </row>
        <row r="13747">
          <cell r="AA13747">
            <v>0</v>
          </cell>
        </row>
        <row r="13748">
          <cell r="AA13748">
            <v>0</v>
          </cell>
        </row>
        <row r="13749">
          <cell r="AA13749">
            <v>0</v>
          </cell>
        </row>
        <row r="13750">
          <cell r="AA13750">
            <v>0</v>
          </cell>
        </row>
        <row r="13751">
          <cell r="AA13751">
            <v>0</v>
          </cell>
        </row>
        <row r="13752">
          <cell r="AA13752">
            <v>0</v>
          </cell>
        </row>
        <row r="13753">
          <cell r="AA13753">
            <v>0</v>
          </cell>
        </row>
        <row r="13754">
          <cell r="AA13754">
            <v>0</v>
          </cell>
        </row>
        <row r="13755">
          <cell r="AA13755">
            <v>0</v>
          </cell>
        </row>
        <row r="13756">
          <cell r="AA13756">
            <v>0</v>
          </cell>
        </row>
        <row r="13757">
          <cell r="AA13757">
            <v>0</v>
          </cell>
        </row>
        <row r="13758">
          <cell r="AA13758">
            <v>0</v>
          </cell>
        </row>
        <row r="13759">
          <cell r="AA13759">
            <v>0</v>
          </cell>
        </row>
        <row r="13760">
          <cell r="AA13760">
            <v>0</v>
          </cell>
        </row>
        <row r="13761">
          <cell r="AA13761">
            <v>0</v>
          </cell>
        </row>
        <row r="13762">
          <cell r="AA13762">
            <v>0</v>
          </cell>
        </row>
        <row r="13763">
          <cell r="AA13763">
            <v>0</v>
          </cell>
        </row>
        <row r="13764">
          <cell r="AA13764">
            <v>0</v>
          </cell>
        </row>
        <row r="13765">
          <cell r="AA13765">
            <v>0</v>
          </cell>
        </row>
        <row r="13766">
          <cell r="AA13766">
            <v>0</v>
          </cell>
        </row>
        <row r="13767">
          <cell r="AA13767">
            <v>0</v>
          </cell>
        </row>
        <row r="13768">
          <cell r="AA13768">
            <v>0</v>
          </cell>
        </row>
        <row r="13769">
          <cell r="AA13769">
            <v>0</v>
          </cell>
        </row>
        <row r="13770">
          <cell r="AA13770">
            <v>0</v>
          </cell>
        </row>
        <row r="13771">
          <cell r="AA13771">
            <v>0</v>
          </cell>
        </row>
        <row r="13772">
          <cell r="AA13772">
            <v>0</v>
          </cell>
        </row>
        <row r="13773">
          <cell r="AA13773">
            <v>0</v>
          </cell>
        </row>
        <row r="13774">
          <cell r="AA13774">
            <v>0</v>
          </cell>
        </row>
        <row r="13775">
          <cell r="AA13775">
            <v>0</v>
          </cell>
        </row>
        <row r="13776">
          <cell r="AA13776">
            <v>0</v>
          </cell>
        </row>
        <row r="13777">
          <cell r="AA13777">
            <v>0</v>
          </cell>
        </row>
        <row r="13778">
          <cell r="AA13778">
            <v>0</v>
          </cell>
        </row>
        <row r="13779">
          <cell r="AA13779">
            <v>0</v>
          </cell>
        </row>
        <row r="13780">
          <cell r="AA13780">
            <v>0</v>
          </cell>
        </row>
        <row r="13781">
          <cell r="AA13781">
            <v>0</v>
          </cell>
        </row>
        <row r="13782">
          <cell r="AA13782">
            <v>0</v>
          </cell>
        </row>
        <row r="13783">
          <cell r="AA13783">
            <v>0</v>
          </cell>
        </row>
        <row r="13784">
          <cell r="AA13784">
            <v>0</v>
          </cell>
        </row>
        <row r="13785">
          <cell r="AA13785">
            <v>0</v>
          </cell>
        </row>
        <row r="13786">
          <cell r="AA13786">
            <v>0</v>
          </cell>
        </row>
        <row r="13787">
          <cell r="AA13787">
            <v>0</v>
          </cell>
        </row>
        <row r="13788">
          <cell r="AA13788">
            <v>0</v>
          </cell>
        </row>
        <row r="13789">
          <cell r="AA13789">
            <v>0</v>
          </cell>
        </row>
        <row r="13790">
          <cell r="AA13790">
            <v>0</v>
          </cell>
        </row>
        <row r="13791">
          <cell r="AA13791">
            <v>0</v>
          </cell>
        </row>
        <row r="13792">
          <cell r="AA13792">
            <v>0</v>
          </cell>
        </row>
        <row r="13793">
          <cell r="AA13793">
            <v>0</v>
          </cell>
        </row>
        <row r="13794">
          <cell r="AA13794">
            <v>0</v>
          </cell>
        </row>
        <row r="13795">
          <cell r="AA13795">
            <v>0</v>
          </cell>
        </row>
        <row r="13796">
          <cell r="AA13796">
            <v>0</v>
          </cell>
        </row>
        <row r="13797">
          <cell r="AA13797">
            <v>0</v>
          </cell>
        </row>
        <row r="13798">
          <cell r="AA13798">
            <v>0</v>
          </cell>
        </row>
        <row r="13799">
          <cell r="AA13799">
            <v>0</v>
          </cell>
        </row>
        <row r="13800">
          <cell r="AA13800">
            <v>0</v>
          </cell>
        </row>
        <row r="13801">
          <cell r="AA13801">
            <v>0</v>
          </cell>
        </row>
        <row r="13802">
          <cell r="AA13802">
            <v>0</v>
          </cell>
        </row>
        <row r="13803">
          <cell r="AA13803">
            <v>0</v>
          </cell>
        </row>
        <row r="13804">
          <cell r="AA13804">
            <v>0</v>
          </cell>
        </row>
        <row r="13805">
          <cell r="AA13805">
            <v>0</v>
          </cell>
        </row>
        <row r="13806">
          <cell r="AA13806">
            <v>0</v>
          </cell>
        </row>
        <row r="13807">
          <cell r="AA13807">
            <v>0</v>
          </cell>
        </row>
        <row r="13808">
          <cell r="AA13808">
            <v>0</v>
          </cell>
        </row>
        <row r="13809">
          <cell r="AA13809">
            <v>0</v>
          </cell>
        </row>
        <row r="13810">
          <cell r="AA13810">
            <v>0</v>
          </cell>
        </row>
        <row r="13811">
          <cell r="AA13811">
            <v>0</v>
          </cell>
        </row>
        <row r="13812">
          <cell r="AA13812">
            <v>0</v>
          </cell>
        </row>
        <row r="13813">
          <cell r="AA13813">
            <v>0</v>
          </cell>
        </row>
        <row r="13814">
          <cell r="AA13814">
            <v>0</v>
          </cell>
        </row>
        <row r="13815">
          <cell r="AA13815">
            <v>0</v>
          </cell>
        </row>
        <row r="13816">
          <cell r="AA13816">
            <v>0</v>
          </cell>
        </row>
        <row r="13817">
          <cell r="AA13817">
            <v>0</v>
          </cell>
        </row>
        <row r="13818">
          <cell r="AA13818">
            <v>0</v>
          </cell>
        </row>
        <row r="13819">
          <cell r="AA13819">
            <v>0</v>
          </cell>
        </row>
        <row r="13820">
          <cell r="AA13820">
            <v>0</v>
          </cell>
        </row>
        <row r="13821">
          <cell r="AA13821">
            <v>0</v>
          </cell>
        </row>
        <row r="13822">
          <cell r="AA13822">
            <v>0</v>
          </cell>
        </row>
        <row r="13823">
          <cell r="AA13823">
            <v>0</v>
          </cell>
        </row>
        <row r="13824">
          <cell r="AA13824">
            <v>0</v>
          </cell>
        </row>
        <row r="13825">
          <cell r="AA13825">
            <v>0</v>
          </cell>
        </row>
        <row r="13826">
          <cell r="AA13826">
            <v>0</v>
          </cell>
        </row>
        <row r="13827">
          <cell r="AA13827">
            <v>0</v>
          </cell>
        </row>
        <row r="13828">
          <cell r="AA13828">
            <v>0</v>
          </cell>
        </row>
        <row r="13829">
          <cell r="AA13829">
            <v>0</v>
          </cell>
        </row>
        <row r="13830">
          <cell r="AA13830">
            <v>0</v>
          </cell>
        </row>
        <row r="13831">
          <cell r="AA13831">
            <v>0</v>
          </cell>
        </row>
        <row r="13832">
          <cell r="AA13832">
            <v>0</v>
          </cell>
        </row>
        <row r="13833">
          <cell r="AA13833">
            <v>0</v>
          </cell>
        </row>
        <row r="13834">
          <cell r="AA13834">
            <v>0</v>
          </cell>
        </row>
        <row r="13835">
          <cell r="AA13835">
            <v>0</v>
          </cell>
        </row>
        <row r="13836">
          <cell r="AA13836">
            <v>0</v>
          </cell>
        </row>
        <row r="13837">
          <cell r="AA13837">
            <v>0</v>
          </cell>
        </row>
        <row r="13838">
          <cell r="AA13838">
            <v>0</v>
          </cell>
        </row>
        <row r="13839">
          <cell r="AA13839">
            <v>0</v>
          </cell>
        </row>
        <row r="13840">
          <cell r="AA13840">
            <v>0</v>
          </cell>
        </row>
        <row r="13841">
          <cell r="AA13841">
            <v>0</v>
          </cell>
        </row>
        <row r="13842">
          <cell r="AA13842">
            <v>0</v>
          </cell>
        </row>
        <row r="13843">
          <cell r="AA13843">
            <v>0</v>
          </cell>
        </row>
        <row r="13844">
          <cell r="AA13844">
            <v>0</v>
          </cell>
        </row>
        <row r="13845">
          <cell r="AA13845">
            <v>0</v>
          </cell>
        </row>
        <row r="13846">
          <cell r="AA13846">
            <v>0</v>
          </cell>
        </row>
        <row r="13847">
          <cell r="AA13847">
            <v>0</v>
          </cell>
        </row>
        <row r="13848">
          <cell r="AA13848">
            <v>0</v>
          </cell>
        </row>
        <row r="13849">
          <cell r="AA13849">
            <v>0</v>
          </cell>
        </row>
        <row r="13850">
          <cell r="AA13850">
            <v>0</v>
          </cell>
        </row>
        <row r="13851">
          <cell r="AA13851">
            <v>0</v>
          </cell>
        </row>
        <row r="13852">
          <cell r="AA13852">
            <v>0</v>
          </cell>
        </row>
        <row r="13853">
          <cell r="AA13853">
            <v>0</v>
          </cell>
        </row>
        <row r="13854">
          <cell r="AA13854">
            <v>0</v>
          </cell>
        </row>
        <row r="13855">
          <cell r="AA13855">
            <v>0</v>
          </cell>
        </row>
        <row r="13856">
          <cell r="AA13856">
            <v>0</v>
          </cell>
        </row>
        <row r="13857">
          <cell r="AA13857">
            <v>0</v>
          </cell>
        </row>
        <row r="13858">
          <cell r="AA13858">
            <v>0</v>
          </cell>
        </row>
        <row r="13859">
          <cell r="AA13859">
            <v>0</v>
          </cell>
        </row>
        <row r="13860">
          <cell r="AA13860">
            <v>0</v>
          </cell>
        </row>
        <row r="13861">
          <cell r="AA13861">
            <v>0</v>
          </cell>
        </row>
        <row r="13862">
          <cell r="AA13862">
            <v>0</v>
          </cell>
        </row>
        <row r="13863">
          <cell r="AA13863">
            <v>0</v>
          </cell>
        </row>
        <row r="13864">
          <cell r="AA13864">
            <v>0</v>
          </cell>
        </row>
        <row r="13865">
          <cell r="AA13865">
            <v>0</v>
          </cell>
        </row>
        <row r="13866">
          <cell r="AA13866">
            <v>0</v>
          </cell>
        </row>
        <row r="13867">
          <cell r="AA13867">
            <v>0</v>
          </cell>
        </row>
        <row r="13868">
          <cell r="AA13868">
            <v>0</v>
          </cell>
        </row>
        <row r="13869">
          <cell r="AA13869">
            <v>0</v>
          </cell>
        </row>
        <row r="13870">
          <cell r="AA13870">
            <v>0</v>
          </cell>
        </row>
        <row r="13871">
          <cell r="AA13871">
            <v>0</v>
          </cell>
        </row>
        <row r="13872">
          <cell r="AA13872">
            <v>0</v>
          </cell>
        </row>
        <row r="13873">
          <cell r="AA13873">
            <v>0</v>
          </cell>
        </row>
        <row r="13874">
          <cell r="AA13874">
            <v>0</v>
          </cell>
        </row>
        <row r="13875">
          <cell r="AA13875">
            <v>0</v>
          </cell>
        </row>
        <row r="13876">
          <cell r="AA13876">
            <v>0</v>
          </cell>
        </row>
        <row r="13877">
          <cell r="AA13877">
            <v>0</v>
          </cell>
        </row>
        <row r="13878">
          <cell r="AA13878">
            <v>0</v>
          </cell>
        </row>
        <row r="13879">
          <cell r="AA13879">
            <v>0</v>
          </cell>
        </row>
        <row r="13880">
          <cell r="AA13880">
            <v>0</v>
          </cell>
        </row>
        <row r="13881">
          <cell r="AA13881">
            <v>0</v>
          </cell>
        </row>
        <row r="13882">
          <cell r="AA13882">
            <v>0</v>
          </cell>
        </row>
        <row r="13883">
          <cell r="AA13883">
            <v>0</v>
          </cell>
        </row>
        <row r="13884">
          <cell r="AA13884">
            <v>0</v>
          </cell>
        </row>
        <row r="13885">
          <cell r="AA13885">
            <v>0</v>
          </cell>
        </row>
        <row r="13886">
          <cell r="AA13886">
            <v>0</v>
          </cell>
        </row>
        <row r="13887">
          <cell r="AA13887">
            <v>0</v>
          </cell>
        </row>
        <row r="13888">
          <cell r="AA13888">
            <v>0</v>
          </cell>
        </row>
        <row r="13889">
          <cell r="AA13889">
            <v>0</v>
          </cell>
        </row>
        <row r="13890">
          <cell r="AA13890">
            <v>0</v>
          </cell>
        </row>
        <row r="13891">
          <cell r="AA13891">
            <v>0</v>
          </cell>
        </row>
        <row r="13892">
          <cell r="AA13892">
            <v>0</v>
          </cell>
        </row>
        <row r="13893">
          <cell r="AA13893">
            <v>0</v>
          </cell>
        </row>
        <row r="13894">
          <cell r="AA13894">
            <v>0</v>
          </cell>
        </row>
        <row r="13895">
          <cell r="AA13895">
            <v>0</v>
          </cell>
        </row>
        <row r="13896">
          <cell r="AA13896">
            <v>0</v>
          </cell>
        </row>
        <row r="13897">
          <cell r="AA13897">
            <v>0</v>
          </cell>
        </row>
        <row r="13898">
          <cell r="AA13898">
            <v>0</v>
          </cell>
        </row>
        <row r="13899">
          <cell r="AA13899">
            <v>0</v>
          </cell>
        </row>
        <row r="13900">
          <cell r="AA13900">
            <v>0</v>
          </cell>
        </row>
        <row r="13901">
          <cell r="AA13901">
            <v>0</v>
          </cell>
        </row>
        <row r="13902">
          <cell r="AA13902">
            <v>0</v>
          </cell>
        </row>
        <row r="13903">
          <cell r="AA13903">
            <v>0</v>
          </cell>
        </row>
        <row r="13904">
          <cell r="AA13904">
            <v>0</v>
          </cell>
        </row>
        <row r="13905">
          <cell r="AA13905">
            <v>0</v>
          </cell>
        </row>
        <row r="13906">
          <cell r="AA13906">
            <v>0</v>
          </cell>
        </row>
        <row r="13907">
          <cell r="AA13907">
            <v>0</v>
          </cell>
        </row>
        <row r="13908">
          <cell r="AA13908">
            <v>0</v>
          </cell>
        </row>
        <row r="13909">
          <cell r="AA13909">
            <v>0</v>
          </cell>
        </row>
        <row r="13910">
          <cell r="AA13910">
            <v>0</v>
          </cell>
        </row>
        <row r="13911">
          <cell r="AA13911">
            <v>0</v>
          </cell>
        </row>
        <row r="13912">
          <cell r="AA13912">
            <v>0</v>
          </cell>
        </row>
        <row r="13913">
          <cell r="AA13913">
            <v>0</v>
          </cell>
        </row>
        <row r="13914">
          <cell r="AA13914">
            <v>0</v>
          </cell>
        </row>
        <row r="13915">
          <cell r="AA13915">
            <v>0</v>
          </cell>
        </row>
        <row r="13916">
          <cell r="AA13916">
            <v>0</v>
          </cell>
        </row>
        <row r="13917">
          <cell r="AA13917">
            <v>0</v>
          </cell>
        </row>
        <row r="13918">
          <cell r="AA13918">
            <v>0</v>
          </cell>
        </row>
        <row r="13919">
          <cell r="AA13919">
            <v>0</v>
          </cell>
        </row>
        <row r="13920">
          <cell r="AA13920">
            <v>0</v>
          </cell>
        </row>
        <row r="13921">
          <cell r="AA13921">
            <v>0</v>
          </cell>
        </row>
        <row r="13922">
          <cell r="AA13922">
            <v>0</v>
          </cell>
        </row>
        <row r="13923">
          <cell r="AA13923">
            <v>0</v>
          </cell>
        </row>
        <row r="13924">
          <cell r="AA13924">
            <v>0</v>
          </cell>
        </row>
        <row r="13925">
          <cell r="AA13925">
            <v>0</v>
          </cell>
        </row>
        <row r="13926">
          <cell r="AA13926">
            <v>0</v>
          </cell>
        </row>
        <row r="13927">
          <cell r="AA13927">
            <v>0</v>
          </cell>
        </row>
        <row r="13928">
          <cell r="AA13928">
            <v>0</v>
          </cell>
        </row>
        <row r="13929">
          <cell r="AA13929">
            <v>0</v>
          </cell>
        </row>
        <row r="13930">
          <cell r="AA13930">
            <v>0</v>
          </cell>
        </row>
        <row r="13931">
          <cell r="AA13931">
            <v>0</v>
          </cell>
        </row>
        <row r="13932">
          <cell r="AA13932">
            <v>0</v>
          </cell>
        </row>
        <row r="13933">
          <cell r="AA13933">
            <v>0</v>
          </cell>
        </row>
        <row r="13934">
          <cell r="AA13934">
            <v>0</v>
          </cell>
        </row>
        <row r="13935">
          <cell r="AA13935">
            <v>0</v>
          </cell>
        </row>
        <row r="13936">
          <cell r="AA13936">
            <v>0</v>
          </cell>
        </row>
        <row r="13937">
          <cell r="AA13937">
            <v>0</v>
          </cell>
        </row>
        <row r="13938">
          <cell r="AA13938">
            <v>0</v>
          </cell>
        </row>
        <row r="13939">
          <cell r="AA13939">
            <v>0</v>
          </cell>
        </row>
        <row r="13940">
          <cell r="AA13940">
            <v>0</v>
          </cell>
        </row>
        <row r="13941">
          <cell r="AA13941">
            <v>0</v>
          </cell>
        </row>
        <row r="13942">
          <cell r="AA13942">
            <v>0</v>
          </cell>
        </row>
        <row r="13943">
          <cell r="AA13943">
            <v>0</v>
          </cell>
        </row>
        <row r="13944">
          <cell r="AA13944">
            <v>0</v>
          </cell>
        </row>
        <row r="13945">
          <cell r="AA13945">
            <v>0</v>
          </cell>
        </row>
        <row r="13946">
          <cell r="AA13946">
            <v>0</v>
          </cell>
        </row>
        <row r="13947">
          <cell r="AA13947">
            <v>0</v>
          </cell>
        </row>
        <row r="13948">
          <cell r="AA13948">
            <v>0</v>
          </cell>
        </row>
        <row r="13949">
          <cell r="AA13949">
            <v>0</v>
          </cell>
        </row>
        <row r="13950">
          <cell r="AA13950">
            <v>0</v>
          </cell>
        </row>
        <row r="13951">
          <cell r="AA13951">
            <v>0</v>
          </cell>
        </row>
        <row r="13952">
          <cell r="AA13952">
            <v>0</v>
          </cell>
        </row>
        <row r="13953">
          <cell r="AA13953">
            <v>0</v>
          </cell>
        </row>
        <row r="13954">
          <cell r="AA13954">
            <v>0</v>
          </cell>
        </row>
        <row r="13955">
          <cell r="AA13955">
            <v>0</v>
          </cell>
        </row>
        <row r="13956">
          <cell r="AA13956">
            <v>0</v>
          </cell>
        </row>
        <row r="13957">
          <cell r="AA13957">
            <v>0</v>
          </cell>
        </row>
        <row r="13958">
          <cell r="AA13958">
            <v>0</v>
          </cell>
        </row>
        <row r="13959">
          <cell r="AA13959">
            <v>0</v>
          </cell>
        </row>
        <row r="13960">
          <cell r="AA13960">
            <v>0</v>
          </cell>
        </row>
        <row r="13961">
          <cell r="AA13961">
            <v>0</v>
          </cell>
        </row>
        <row r="13962">
          <cell r="AA13962">
            <v>0</v>
          </cell>
        </row>
        <row r="13963">
          <cell r="AA13963">
            <v>0</v>
          </cell>
        </row>
        <row r="13964">
          <cell r="AA13964">
            <v>0</v>
          </cell>
        </row>
        <row r="13965">
          <cell r="AA13965">
            <v>0</v>
          </cell>
        </row>
        <row r="13966">
          <cell r="AA13966">
            <v>0</v>
          </cell>
        </row>
        <row r="13967">
          <cell r="AA13967">
            <v>0</v>
          </cell>
        </row>
        <row r="13968">
          <cell r="AA13968">
            <v>0</v>
          </cell>
        </row>
        <row r="13969">
          <cell r="AA13969">
            <v>0</v>
          </cell>
        </row>
        <row r="13970">
          <cell r="AA13970">
            <v>0</v>
          </cell>
        </row>
        <row r="13971">
          <cell r="AA13971">
            <v>0</v>
          </cell>
        </row>
        <row r="13972">
          <cell r="AA13972">
            <v>0</v>
          </cell>
        </row>
        <row r="13973">
          <cell r="AA13973">
            <v>0</v>
          </cell>
        </row>
        <row r="13974">
          <cell r="AA13974">
            <v>0</v>
          </cell>
        </row>
        <row r="13975">
          <cell r="AA13975">
            <v>0</v>
          </cell>
        </row>
        <row r="13976">
          <cell r="AA13976">
            <v>0</v>
          </cell>
        </row>
        <row r="13977">
          <cell r="AA13977">
            <v>0</v>
          </cell>
        </row>
        <row r="13978">
          <cell r="AA13978">
            <v>0</v>
          </cell>
        </row>
        <row r="13979">
          <cell r="AA13979">
            <v>0</v>
          </cell>
        </row>
        <row r="13980">
          <cell r="AA13980">
            <v>0</v>
          </cell>
        </row>
        <row r="13981">
          <cell r="AA13981">
            <v>0</v>
          </cell>
        </row>
        <row r="13982">
          <cell r="AA13982">
            <v>0</v>
          </cell>
        </row>
        <row r="13983">
          <cell r="AA13983">
            <v>0</v>
          </cell>
        </row>
        <row r="13984">
          <cell r="AA13984">
            <v>0</v>
          </cell>
        </row>
        <row r="13985">
          <cell r="AA13985">
            <v>0</v>
          </cell>
        </row>
        <row r="13986">
          <cell r="AA13986">
            <v>0</v>
          </cell>
        </row>
        <row r="13987">
          <cell r="AA13987">
            <v>0</v>
          </cell>
        </row>
        <row r="13988">
          <cell r="AA13988">
            <v>0</v>
          </cell>
        </row>
        <row r="13989">
          <cell r="AA13989">
            <v>0</v>
          </cell>
        </row>
        <row r="13990">
          <cell r="AA13990">
            <v>0</v>
          </cell>
        </row>
        <row r="13991">
          <cell r="AA13991">
            <v>0</v>
          </cell>
        </row>
        <row r="13992">
          <cell r="AA13992">
            <v>0</v>
          </cell>
        </row>
        <row r="13993">
          <cell r="AA13993">
            <v>0</v>
          </cell>
        </row>
        <row r="13994">
          <cell r="AA13994">
            <v>0</v>
          </cell>
        </row>
        <row r="13995">
          <cell r="AA13995">
            <v>0</v>
          </cell>
        </row>
        <row r="13996">
          <cell r="AA13996">
            <v>0</v>
          </cell>
        </row>
        <row r="13997">
          <cell r="AA13997">
            <v>0</v>
          </cell>
        </row>
        <row r="13998">
          <cell r="AA13998">
            <v>0</v>
          </cell>
        </row>
        <row r="13999">
          <cell r="AA13999">
            <v>0</v>
          </cell>
        </row>
        <row r="14000">
          <cell r="AA14000">
            <v>0</v>
          </cell>
        </row>
        <row r="14001">
          <cell r="AA14001">
            <v>0</v>
          </cell>
        </row>
        <row r="14002">
          <cell r="AA14002">
            <v>0</v>
          </cell>
        </row>
        <row r="14003">
          <cell r="AA14003">
            <v>0</v>
          </cell>
        </row>
        <row r="14004">
          <cell r="AA14004">
            <v>0</v>
          </cell>
        </row>
        <row r="14005">
          <cell r="AA14005">
            <v>0</v>
          </cell>
        </row>
        <row r="14006">
          <cell r="AA14006">
            <v>0</v>
          </cell>
        </row>
        <row r="14007">
          <cell r="AA14007">
            <v>0</v>
          </cell>
        </row>
        <row r="14008">
          <cell r="AA14008">
            <v>0</v>
          </cell>
        </row>
        <row r="14009">
          <cell r="AA14009">
            <v>0</v>
          </cell>
        </row>
        <row r="14010">
          <cell r="AA14010">
            <v>0</v>
          </cell>
        </row>
        <row r="14011">
          <cell r="AA14011">
            <v>0</v>
          </cell>
        </row>
        <row r="14012">
          <cell r="AA14012">
            <v>0</v>
          </cell>
        </row>
        <row r="14013">
          <cell r="AA14013">
            <v>0</v>
          </cell>
        </row>
        <row r="14014">
          <cell r="AA14014">
            <v>0</v>
          </cell>
        </row>
        <row r="14015">
          <cell r="AA14015">
            <v>0</v>
          </cell>
        </row>
        <row r="14016">
          <cell r="AA14016">
            <v>0</v>
          </cell>
        </row>
        <row r="14017">
          <cell r="AA14017">
            <v>0</v>
          </cell>
        </row>
        <row r="14018">
          <cell r="AA14018">
            <v>0</v>
          </cell>
        </row>
        <row r="14019">
          <cell r="AA14019">
            <v>0</v>
          </cell>
        </row>
        <row r="14020">
          <cell r="AA14020">
            <v>0</v>
          </cell>
        </row>
        <row r="14021">
          <cell r="AA14021">
            <v>0</v>
          </cell>
        </row>
        <row r="14022">
          <cell r="AA14022">
            <v>0</v>
          </cell>
        </row>
        <row r="14023">
          <cell r="AA14023">
            <v>0</v>
          </cell>
        </row>
        <row r="14024">
          <cell r="AA14024">
            <v>0</v>
          </cell>
        </row>
        <row r="14025">
          <cell r="AA14025">
            <v>0</v>
          </cell>
        </row>
        <row r="14026">
          <cell r="AA14026">
            <v>0</v>
          </cell>
        </row>
        <row r="14027">
          <cell r="AA14027">
            <v>0</v>
          </cell>
        </row>
        <row r="14028">
          <cell r="AA14028">
            <v>0</v>
          </cell>
        </row>
        <row r="14029">
          <cell r="AA14029">
            <v>0</v>
          </cell>
        </row>
        <row r="14030">
          <cell r="AA14030">
            <v>0</v>
          </cell>
        </row>
        <row r="14031">
          <cell r="AA14031">
            <v>0</v>
          </cell>
        </row>
        <row r="14032">
          <cell r="AA14032">
            <v>0</v>
          </cell>
        </row>
        <row r="14033">
          <cell r="AA14033">
            <v>0</v>
          </cell>
        </row>
        <row r="14034">
          <cell r="AA14034">
            <v>0</v>
          </cell>
        </row>
        <row r="14035">
          <cell r="AA14035">
            <v>0</v>
          </cell>
        </row>
        <row r="14036">
          <cell r="AA14036">
            <v>0</v>
          </cell>
        </row>
        <row r="14037">
          <cell r="AA14037">
            <v>0</v>
          </cell>
        </row>
        <row r="14038">
          <cell r="AA14038">
            <v>0</v>
          </cell>
        </row>
        <row r="14039">
          <cell r="AA14039">
            <v>0</v>
          </cell>
        </row>
        <row r="14040">
          <cell r="AA14040">
            <v>0</v>
          </cell>
        </row>
        <row r="14041">
          <cell r="AA14041">
            <v>0</v>
          </cell>
        </row>
        <row r="14042">
          <cell r="AA14042">
            <v>0</v>
          </cell>
        </row>
        <row r="14043">
          <cell r="AA14043">
            <v>0</v>
          </cell>
        </row>
        <row r="14044">
          <cell r="AA14044">
            <v>0</v>
          </cell>
        </row>
        <row r="14045">
          <cell r="AA14045">
            <v>0</v>
          </cell>
        </row>
        <row r="14046">
          <cell r="AA14046">
            <v>0</v>
          </cell>
        </row>
        <row r="14047">
          <cell r="AA14047">
            <v>0</v>
          </cell>
        </row>
        <row r="14048">
          <cell r="AA14048">
            <v>0</v>
          </cell>
        </row>
        <row r="14049">
          <cell r="AA14049">
            <v>0</v>
          </cell>
        </row>
        <row r="14050">
          <cell r="AA14050">
            <v>0</v>
          </cell>
        </row>
        <row r="14051">
          <cell r="AA14051">
            <v>0</v>
          </cell>
        </row>
        <row r="14052">
          <cell r="AA14052">
            <v>0</v>
          </cell>
        </row>
        <row r="14053">
          <cell r="AA14053">
            <v>0</v>
          </cell>
        </row>
        <row r="14054">
          <cell r="AA14054">
            <v>0</v>
          </cell>
        </row>
        <row r="14055">
          <cell r="AA14055">
            <v>0</v>
          </cell>
        </row>
        <row r="14056">
          <cell r="AA14056">
            <v>0</v>
          </cell>
        </row>
        <row r="14057">
          <cell r="AA14057">
            <v>0</v>
          </cell>
        </row>
        <row r="14058">
          <cell r="AA14058">
            <v>0</v>
          </cell>
        </row>
        <row r="14059">
          <cell r="AA14059">
            <v>0</v>
          </cell>
        </row>
        <row r="14060">
          <cell r="AA14060">
            <v>0</v>
          </cell>
        </row>
        <row r="14061">
          <cell r="AA14061">
            <v>0</v>
          </cell>
        </row>
        <row r="14062">
          <cell r="AA14062">
            <v>0</v>
          </cell>
        </row>
        <row r="14063">
          <cell r="AA14063">
            <v>0</v>
          </cell>
        </row>
        <row r="14064">
          <cell r="AA14064">
            <v>0</v>
          </cell>
        </row>
        <row r="14065">
          <cell r="AA14065">
            <v>0</v>
          </cell>
        </row>
        <row r="14066">
          <cell r="AA14066">
            <v>0</v>
          </cell>
        </row>
        <row r="14067">
          <cell r="AA14067">
            <v>0</v>
          </cell>
        </row>
        <row r="14068">
          <cell r="AA14068">
            <v>0</v>
          </cell>
        </row>
        <row r="14069">
          <cell r="AA14069">
            <v>0</v>
          </cell>
        </row>
        <row r="14070">
          <cell r="AA14070">
            <v>0</v>
          </cell>
        </row>
        <row r="14071">
          <cell r="AA14071">
            <v>0</v>
          </cell>
        </row>
        <row r="14072">
          <cell r="AA14072">
            <v>0</v>
          </cell>
        </row>
        <row r="14073">
          <cell r="AA14073">
            <v>0</v>
          </cell>
        </row>
        <row r="14074">
          <cell r="AA14074">
            <v>0</v>
          </cell>
        </row>
        <row r="14075">
          <cell r="AA14075">
            <v>0</v>
          </cell>
        </row>
        <row r="14076">
          <cell r="AA14076">
            <v>0</v>
          </cell>
        </row>
        <row r="14077">
          <cell r="AA14077">
            <v>0</v>
          </cell>
        </row>
        <row r="14078">
          <cell r="AA14078">
            <v>0</v>
          </cell>
        </row>
        <row r="14079">
          <cell r="AA14079">
            <v>0</v>
          </cell>
        </row>
        <row r="14080">
          <cell r="AA14080">
            <v>0</v>
          </cell>
        </row>
        <row r="14081">
          <cell r="AA14081">
            <v>0</v>
          </cell>
        </row>
        <row r="14082">
          <cell r="AA14082">
            <v>0</v>
          </cell>
        </row>
        <row r="14083">
          <cell r="AA14083">
            <v>0</v>
          </cell>
        </row>
        <row r="14084">
          <cell r="AA14084">
            <v>0</v>
          </cell>
        </row>
        <row r="14085">
          <cell r="AA14085">
            <v>0</v>
          </cell>
        </row>
        <row r="14086">
          <cell r="AA14086">
            <v>0</v>
          </cell>
        </row>
        <row r="14087">
          <cell r="AA14087">
            <v>0</v>
          </cell>
        </row>
        <row r="14088">
          <cell r="AA14088">
            <v>0</v>
          </cell>
        </row>
        <row r="14089">
          <cell r="AA14089">
            <v>0</v>
          </cell>
        </row>
        <row r="14090">
          <cell r="AA14090">
            <v>0</v>
          </cell>
        </row>
        <row r="14091">
          <cell r="AA14091">
            <v>0</v>
          </cell>
        </row>
        <row r="14092">
          <cell r="AA14092">
            <v>0</v>
          </cell>
        </row>
        <row r="14093">
          <cell r="AA14093">
            <v>0</v>
          </cell>
        </row>
        <row r="14094">
          <cell r="AA14094">
            <v>0</v>
          </cell>
        </row>
        <row r="14095">
          <cell r="AA14095">
            <v>0</v>
          </cell>
        </row>
        <row r="14096">
          <cell r="AA14096">
            <v>0</v>
          </cell>
        </row>
        <row r="14097">
          <cell r="AA14097">
            <v>0</v>
          </cell>
        </row>
        <row r="14098">
          <cell r="AA14098">
            <v>0</v>
          </cell>
        </row>
        <row r="14099">
          <cell r="AA14099">
            <v>0</v>
          </cell>
        </row>
        <row r="14100">
          <cell r="AA14100">
            <v>0</v>
          </cell>
        </row>
        <row r="14101">
          <cell r="AA14101">
            <v>0</v>
          </cell>
        </row>
        <row r="14102">
          <cell r="AA14102">
            <v>0</v>
          </cell>
        </row>
        <row r="14103">
          <cell r="AA14103">
            <v>0</v>
          </cell>
        </row>
        <row r="14104">
          <cell r="AA14104">
            <v>0</v>
          </cell>
        </row>
        <row r="14105">
          <cell r="AA14105">
            <v>0</v>
          </cell>
        </row>
        <row r="14106">
          <cell r="AA14106">
            <v>0</v>
          </cell>
        </row>
        <row r="14107">
          <cell r="AA14107">
            <v>0</v>
          </cell>
        </row>
        <row r="14108">
          <cell r="AA14108">
            <v>0</v>
          </cell>
        </row>
        <row r="14109">
          <cell r="AA14109">
            <v>0</v>
          </cell>
        </row>
        <row r="14110">
          <cell r="AA14110">
            <v>0</v>
          </cell>
        </row>
        <row r="14111">
          <cell r="AA14111">
            <v>0</v>
          </cell>
        </row>
        <row r="14112">
          <cell r="AA14112">
            <v>0</v>
          </cell>
        </row>
        <row r="14113">
          <cell r="AA14113">
            <v>0</v>
          </cell>
        </row>
        <row r="14114">
          <cell r="AA14114">
            <v>0</v>
          </cell>
        </row>
        <row r="14115">
          <cell r="AA14115">
            <v>0</v>
          </cell>
        </row>
        <row r="14116">
          <cell r="AA14116">
            <v>0</v>
          </cell>
        </row>
        <row r="14117">
          <cell r="AA14117">
            <v>0</v>
          </cell>
        </row>
        <row r="14118">
          <cell r="AA14118">
            <v>0</v>
          </cell>
        </row>
        <row r="14119">
          <cell r="AA14119">
            <v>0</v>
          </cell>
        </row>
        <row r="14120">
          <cell r="AA14120">
            <v>0</v>
          </cell>
        </row>
        <row r="14121">
          <cell r="AA14121">
            <v>0</v>
          </cell>
        </row>
        <row r="14122">
          <cell r="AA14122">
            <v>0</v>
          </cell>
        </row>
        <row r="14123">
          <cell r="AA14123">
            <v>0</v>
          </cell>
        </row>
        <row r="14124">
          <cell r="AA14124">
            <v>0</v>
          </cell>
        </row>
        <row r="14125">
          <cell r="AA14125">
            <v>0</v>
          </cell>
        </row>
        <row r="14126">
          <cell r="AA14126">
            <v>0</v>
          </cell>
        </row>
        <row r="14127">
          <cell r="AA14127">
            <v>0</v>
          </cell>
        </row>
        <row r="14128">
          <cell r="AA14128">
            <v>0</v>
          </cell>
        </row>
        <row r="14129">
          <cell r="AA14129">
            <v>0</v>
          </cell>
        </row>
        <row r="14130">
          <cell r="AA14130">
            <v>0</v>
          </cell>
        </row>
        <row r="14131">
          <cell r="AA14131">
            <v>0</v>
          </cell>
        </row>
        <row r="14132">
          <cell r="AA14132">
            <v>0</v>
          </cell>
        </row>
        <row r="14133">
          <cell r="AA14133">
            <v>0</v>
          </cell>
        </row>
        <row r="14134">
          <cell r="AA14134">
            <v>0</v>
          </cell>
        </row>
        <row r="14135">
          <cell r="AA14135">
            <v>0</v>
          </cell>
        </row>
        <row r="14136">
          <cell r="AA14136">
            <v>0</v>
          </cell>
        </row>
        <row r="14137">
          <cell r="AA14137">
            <v>0</v>
          </cell>
        </row>
        <row r="14138">
          <cell r="AA14138">
            <v>0</v>
          </cell>
        </row>
        <row r="14139">
          <cell r="AA14139">
            <v>0</v>
          </cell>
        </row>
        <row r="14140">
          <cell r="AA14140">
            <v>0</v>
          </cell>
        </row>
        <row r="14141">
          <cell r="AA14141">
            <v>0</v>
          </cell>
        </row>
        <row r="14142">
          <cell r="AA14142">
            <v>0</v>
          </cell>
        </row>
        <row r="14143">
          <cell r="AA14143">
            <v>0</v>
          </cell>
        </row>
        <row r="14144">
          <cell r="AA14144">
            <v>0</v>
          </cell>
        </row>
        <row r="14145">
          <cell r="AA14145">
            <v>0</v>
          </cell>
        </row>
        <row r="14146">
          <cell r="AA14146">
            <v>0</v>
          </cell>
        </row>
        <row r="14147">
          <cell r="AA14147">
            <v>0</v>
          </cell>
        </row>
        <row r="14148">
          <cell r="AA14148">
            <v>0</v>
          </cell>
        </row>
        <row r="14149">
          <cell r="AA14149">
            <v>0</v>
          </cell>
        </row>
        <row r="14150">
          <cell r="AA14150">
            <v>0</v>
          </cell>
        </row>
        <row r="14151">
          <cell r="AA14151">
            <v>0</v>
          </cell>
        </row>
        <row r="14152">
          <cell r="AA14152">
            <v>0</v>
          </cell>
        </row>
        <row r="14153">
          <cell r="AA14153">
            <v>0</v>
          </cell>
        </row>
        <row r="14154">
          <cell r="AA14154">
            <v>0</v>
          </cell>
        </row>
        <row r="14155">
          <cell r="AA14155">
            <v>0</v>
          </cell>
        </row>
        <row r="14156">
          <cell r="AA14156">
            <v>0</v>
          </cell>
        </row>
        <row r="14157">
          <cell r="AA14157">
            <v>0</v>
          </cell>
        </row>
        <row r="14158">
          <cell r="AA14158">
            <v>0</v>
          </cell>
        </row>
        <row r="14159">
          <cell r="AA14159">
            <v>0</v>
          </cell>
        </row>
        <row r="14160">
          <cell r="AA14160">
            <v>0</v>
          </cell>
        </row>
        <row r="14161">
          <cell r="AA14161">
            <v>0</v>
          </cell>
        </row>
        <row r="14162">
          <cell r="AA14162">
            <v>0</v>
          </cell>
        </row>
        <row r="14163">
          <cell r="AA14163">
            <v>0</v>
          </cell>
        </row>
        <row r="14164">
          <cell r="AA14164">
            <v>0</v>
          </cell>
        </row>
        <row r="14165">
          <cell r="AA14165">
            <v>0</v>
          </cell>
        </row>
        <row r="14166">
          <cell r="AA14166">
            <v>0</v>
          </cell>
        </row>
        <row r="14167">
          <cell r="AA14167">
            <v>0</v>
          </cell>
        </row>
        <row r="14168">
          <cell r="AA14168">
            <v>0</v>
          </cell>
        </row>
        <row r="14169">
          <cell r="AA14169">
            <v>0</v>
          </cell>
        </row>
        <row r="14170">
          <cell r="AA14170">
            <v>0</v>
          </cell>
        </row>
        <row r="14171">
          <cell r="AA14171">
            <v>0</v>
          </cell>
        </row>
        <row r="14172">
          <cell r="AA14172">
            <v>0</v>
          </cell>
        </row>
        <row r="14173">
          <cell r="AA14173">
            <v>0</v>
          </cell>
        </row>
        <row r="14174">
          <cell r="AA14174">
            <v>0</v>
          </cell>
        </row>
        <row r="14175">
          <cell r="AA14175">
            <v>0</v>
          </cell>
        </row>
        <row r="14176">
          <cell r="AA14176">
            <v>0</v>
          </cell>
        </row>
        <row r="14177">
          <cell r="AA14177">
            <v>0</v>
          </cell>
        </row>
        <row r="14178">
          <cell r="AA14178">
            <v>0</v>
          </cell>
        </row>
        <row r="14179">
          <cell r="AA14179">
            <v>0</v>
          </cell>
        </row>
        <row r="14180">
          <cell r="AA14180">
            <v>0</v>
          </cell>
        </row>
        <row r="14181">
          <cell r="AA14181">
            <v>0</v>
          </cell>
        </row>
        <row r="14182">
          <cell r="AA14182">
            <v>0</v>
          </cell>
        </row>
        <row r="14183">
          <cell r="AA14183">
            <v>0</v>
          </cell>
        </row>
        <row r="14184">
          <cell r="AA14184">
            <v>0</v>
          </cell>
        </row>
        <row r="14185">
          <cell r="AA14185">
            <v>0</v>
          </cell>
        </row>
        <row r="14186">
          <cell r="AA14186">
            <v>0</v>
          </cell>
        </row>
        <row r="14187">
          <cell r="AA14187">
            <v>0</v>
          </cell>
        </row>
        <row r="14188">
          <cell r="AA14188">
            <v>0</v>
          </cell>
        </row>
        <row r="14189">
          <cell r="AA14189">
            <v>0</v>
          </cell>
        </row>
        <row r="14190">
          <cell r="AA14190">
            <v>0</v>
          </cell>
        </row>
        <row r="14191">
          <cell r="AA14191">
            <v>0</v>
          </cell>
        </row>
        <row r="14192">
          <cell r="AA14192">
            <v>0</v>
          </cell>
        </row>
        <row r="14193">
          <cell r="AA14193">
            <v>0</v>
          </cell>
        </row>
        <row r="14194">
          <cell r="AA14194">
            <v>0</v>
          </cell>
        </row>
        <row r="14195">
          <cell r="AA14195">
            <v>0</v>
          </cell>
        </row>
        <row r="14196">
          <cell r="AA14196">
            <v>0</v>
          </cell>
        </row>
        <row r="14197">
          <cell r="AA14197">
            <v>0</v>
          </cell>
        </row>
        <row r="14198">
          <cell r="AA14198">
            <v>0</v>
          </cell>
        </row>
        <row r="14199">
          <cell r="AA14199">
            <v>0</v>
          </cell>
        </row>
        <row r="14200">
          <cell r="AA14200">
            <v>0</v>
          </cell>
        </row>
        <row r="14201">
          <cell r="AA14201">
            <v>0</v>
          </cell>
        </row>
        <row r="14202">
          <cell r="AA14202">
            <v>0</v>
          </cell>
        </row>
        <row r="14203">
          <cell r="AA14203">
            <v>0</v>
          </cell>
        </row>
        <row r="14204">
          <cell r="AA14204">
            <v>0</v>
          </cell>
        </row>
        <row r="14205">
          <cell r="AA14205">
            <v>0</v>
          </cell>
        </row>
        <row r="14206">
          <cell r="AA14206">
            <v>0</v>
          </cell>
        </row>
        <row r="14207">
          <cell r="AA14207">
            <v>0</v>
          </cell>
        </row>
        <row r="14208">
          <cell r="AA14208">
            <v>0</v>
          </cell>
        </row>
        <row r="14209">
          <cell r="AA14209">
            <v>0</v>
          </cell>
        </row>
        <row r="14210">
          <cell r="AA14210">
            <v>0</v>
          </cell>
        </row>
        <row r="14211">
          <cell r="AA14211">
            <v>0</v>
          </cell>
        </row>
        <row r="14212">
          <cell r="AA14212">
            <v>0</v>
          </cell>
        </row>
        <row r="14213">
          <cell r="AA14213">
            <v>0</v>
          </cell>
        </row>
        <row r="14214">
          <cell r="AA14214">
            <v>0</v>
          </cell>
        </row>
        <row r="14215">
          <cell r="AA14215">
            <v>0</v>
          </cell>
        </row>
        <row r="14216">
          <cell r="AA14216">
            <v>0</v>
          </cell>
        </row>
        <row r="14217">
          <cell r="AA14217">
            <v>0</v>
          </cell>
        </row>
        <row r="14218">
          <cell r="AA14218">
            <v>0</v>
          </cell>
        </row>
        <row r="14219">
          <cell r="AA14219">
            <v>0</v>
          </cell>
        </row>
        <row r="14220">
          <cell r="AA14220">
            <v>0</v>
          </cell>
        </row>
        <row r="14221">
          <cell r="AA14221">
            <v>0</v>
          </cell>
        </row>
        <row r="14222">
          <cell r="AA14222">
            <v>0</v>
          </cell>
        </row>
        <row r="14223">
          <cell r="AA14223">
            <v>0</v>
          </cell>
        </row>
        <row r="14224">
          <cell r="AA14224">
            <v>0</v>
          </cell>
        </row>
        <row r="14225">
          <cell r="AA14225">
            <v>0</v>
          </cell>
        </row>
        <row r="14226">
          <cell r="AA14226">
            <v>0</v>
          </cell>
        </row>
        <row r="14227">
          <cell r="AA14227">
            <v>0</v>
          </cell>
        </row>
        <row r="14228">
          <cell r="AA14228">
            <v>0</v>
          </cell>
        </row>
        <row r="14229">
          <cell r="AA14229">
            <v>0</v>
          </cell>
        </row>
        <row r="14230">
          <cell r="AA14230">
            <v>0</v>
          </cell>
        </row>
        <row r="14231">
          <cell r="AA14231">
            <v>0</v>
          </cell>
        </row>
        <row r="14232">
          <cell r="AA14232">
            <v>0</v>
          </cell>
        </row>
        <row r="14233">
          <cell r="AA14233">
            <v>0</v>
          </cell>
        </row>
        <row r="14234">
          <cell r="AA14234">
            <v>0</v>
          </cell>
        </row>
        <row r="14235">
          <cell r="AA14235">
            <v>0</v>
          </cell>
        </row>
        <row r="14236">
          <cell r="AA14236">
            <v>0</v>
          </cell>
        </row>
        <row r="14237">
          <cell r="AA14237">
            <v>0</v>
          </cell>
        </row>
        <row r="14238">
          <cell r="AA14238">
            <v>0</v>
          </cell>
        </row>
        <row r="14239">
          <cell r="AA14239">
            <v>0</v>
          </cell>
        </row>
        <row r="14240">
          <cell r="AA14240">
            <v>0</v>
          </cell>
        </row>
        <row r="14241">
          <cell r="AA14241">
            <v>0</v>
          </cell>
        </row>
        <row r="14242">
          <cell r="AA14242">
            <v>0</v>
          </cell>
        </row>
        <row r="14243">
          <cell r="AA14243">
            <v>0</v>
          </cell>
        </row>
        <row r="14244">
          <cell r="AA14244">
            <v>0</v>
          </cell>
        </row>
        <row r="14245">
          <cell r="AA14245">
            <v>0</v>
          </cell>
        </row>
        <row r="14246">
          <cell r="AA14246">
            <v>0</v>
          </cell>
        </row>
        <row r="14247">
          <cell r="AA14247">
            <v>0</v>
          </cell>
        </row>
        <row r="14248">
          <cell r="AA14248">
            <v>0</v>
          </cell>
        </row>
        <row r="14249">
          <cell r="AA14249">
            <v>0</v>
          </cell>
        </row>
        <row r="14250">
          <cell r="AA14250">
            <v>0</v>
          </cell>
        </row>
        <row r="14251">
          <cell r="AA14251">
            <v>0</v>
          </cell>
        </row>
        <row r="14252">
          <cell r="AA14252">
            <v>0</v>
          </cell>
        </row>
        <row r="14253">
          <cell r="AA14253">
            <v>0</v>
          </cell>
        </row>
        <row r="14254">
          <cell r="AA14254">
            <v>0</v>
          </cell>
        </row>
        <row r="14255">
          <cell r="AA14255">
            <v>0</v>
          </cell>
        </row>
        <row r="14256">
          <cell r="AA14256">
            <v>0</v>
          </cell>
        </row>
        <row r="14257">
          <cell r="AA14257">
            <v>0</v>
          </cell>
        </row>
        <row r="14258">
          <cell r="AA14258">
            <v>0</v>
          </cell>
        </row>
        <row r="14259">
          <cell r="AA14259">
            <v>0</v>
          </cell>
        </row>
        <row r="14260">
          <cell r="AA14260">
            <v>0</v>
          </cell>
        </row>
        <row r="14261">
          <cell r="AA14261">
            <v>0</v>
          </cell>
        </row>
        <row r="14262">
          <cell r="AA14262">
            <v>0</v>
          </cell>
        </row>
        <row r="14263">
          <cell r="AA14263">
            <v>0</v>
          </cell>
        </row>
        <row r="14264">
          <cell r="AA14264">
            <v>0</v>
          </cell>
        </row>
        <row r="14265">
          <cell r="AA14265">
            <v>0</v>
          </cell>
        </row>
        <row r="14266">
          <cell r="AA14266">
            <v>0</v>
          </cell>
        </row>
        <row r="14267">
          <cell r="AA14267">
            <v>0</v>
          </cell>
        </row>
        <row r="14268">
          <cell r="AA14268">
            <v>0</v>
          </cell>
        </row>
        <row r="14269">
          <cell r="AA14269">
            <v>0</v>
          </cell>
        </row>
        <row r="14270">
          <cell r="AA14270">
            <v>0</v>
          </cell>
        </row>
        <row r="14271">
          <cell r="AA14271">
            <v>0</v>
          </cell>
        </row>
        <row r="14272">
          <cell r="AA14272">
            <v>0</v>
          </cell>
        </row>
        <row r="14273">
          <cell r="AA14273">
            <v>0</v>
          </cell>
        </row>
        <row r="14274">
          <cell r="AA14274">
            <v>0</v>
          </cell>
        </row>
        <row r="14275">
          <cell r="AA14275">
            <v>0</v>
          </cell>
        </row>
        <row r="14276">
          <cell r="AA14276">
            <v>0</v>
          </cell>
        </row>
        <row r="14277">
          <cell r="AA14277">
            <v>0</v>
          </cell>
        </row>
        <row r="14278">
          <cell r="AA14278">
            <v>0</v>
          </cell>
        </row>
        <row r="14279">
          <cell r="AA14279">
            <v>0</v>
          </cell>
        </row>
        <row r="14280">
          <cell r="AA14280">
            <v>0</v>
          </cell>
        </row>
        <row r="14281">
          <cell r="AA14281">
            <v>0</v>
          </cell>
        </row>
        <row r="14282">
          <cell r="AA14282">
            <v>0</v>
          </cell>
        </row>
        <row r="14283">
          <cell r="AA14283">
            <v>0</v>
          </cell>
        </row>
        <row r="14284">
          <cell r="AA14284">
            <v>0</v>
          </cell>
        </row>
        <row r="14285">
          <cell r="AA14285">
            <v>0</v>
          </cell>
        </row>
        <row r="14286">
          <cell r="AA14286">
            <v>0</v>
          </cell>
        </row>
        <row r="14287">
          <cell r="AA14287">
            <v>0</v>
          </cell>
        </row>
        <row r="14288">
          <cell r="AA14288">
            <v>0</v>
          </cell>
        </row>
        <row r="14289">
          <cell r="AA14289">
            <v>0</v>
          </cell>
        </row>
        <row r="14290">
          <cell r="AA14290">
            <v>0</v>
          </cell>
        </row>
        <row r="14291">
          <cell r="AA14291">
            <v>0</v>
          </cell>
        </row>
        <row r="14292">
          <cell r="AA14292">
            <v>0</v>
          </cell>
        </row>
        <row r="14293">
          <cell r="AA14293">
            <v>0</v>
          </cell>
        </row>
        <row r="14294">
          <cell r="AA14294">
            <v>0</v>
          </cell>
        </row>
        <row r="14295">
          <cell r="AA14295">
            <v>0</v>
          </cell>
        </row>
        <row r="14296">
          <cell r="AA14296">
            <v>0</v>
          </cell>
        </row>
        <row r="14297">
          <cell r="AA14297">
            <v>0</v>
          </cell>
        </row>
        <row r="14298">
          <cell r="AA14298">
            <v>0</v>
          </cell>
        </row>
        <row r="14299">
          <cell r="AA14299">
            <v>0</v>
          </cell>
        </row>
        <row r="14300">
          <cell r="AA14300">
            <v>0</v>
          </cell>
        </row>
        <row r="14301">
          <cell r="AA14301">
            <v>0</v>
          </cell>
        </row>
        <row r="14302">
          <cell r="AA14302">
            <v>0</v>
          </cell>
        </row>
        <row r="14303">
          <cell r="AA14303">
            <v>0</v>
          </cell>
        </row>
        <row r="14304">
          <cell r="AA14304">
            <v>0</v>
          </cell>
        </row>
        <row r="14305">
          <cell r="AA14305">
            <v>0</v>
          </cell>
        </row>
        <row r="14306">
          <cell r="AA14306">
            <v>0</v>
          </cell>
        </row>
        <row r="14307">
          <cell r="AA14307">
            <v>0</v>
          </cell>
        </row>
        <row r="14308">
          <cell r="AA14308">
            <v>0</v>
          </cell>
        </row>
        <row r="14309">
          <cell r="AA14309">
            <v>0</v>
          </cell>
        </row>
        <row r="14310">
          <cell r="AA14310">
            <v>0</v>
          </cell>
        </row>
        <row r="14311">
          <cell r="AA14311">
            <v>0</v>
          </cell>
        </row>
        <row r="14312">
          <cell r="AA14312">
            <v>0</v>
          </cell>
        </row>
        <row r="14313">
          <cell r="AA14313">
            <v>0</v>
          </cell>
        </row>
        <row r="14314">
          <cell r="AA14314">
            <v>0</v>
          </cell>
        </row>
        <row r="14315">
          <cell r="AA14315">
            <v>0</v>
          </cell>
        </row>
        <row r="14316">
          <cell r="AA14316">
            <v>0</v>
          </cell>
        </row>
        <row r="14317">
          <cell r="AA14317">
            <v>0</v>
          </cell>
        </row>
        <row r="14318">
          <cell r="AA14318">
            <v>0</v>
          </cell>
        </row>
        <row r="14319">
          <cell r="AA14319">
            <v>0</v>
          </cell>
        </row>
        <row r="14320">
          <cell r="AA14320">
            <v>0</v>
          </cell>
        </row>
        <row r="14321">
          <cell r="AA14321">
            <v>0</v>
          </cell>
        </row>
        <row r="14322">
          <cell r="AA14322">
            <v>0</v>
          </cell>
        </row>
        <row r="14323">
          <cell r="AA14323">
            <v>0</v>
          </cell>
        </row>
        <row r="14324">
          <cell r="AA14324">
            <v>0</v>
          </cell>
        </row>
        <row r="14325">
          <cell r="AA14325">
            <v>0</v>
          </cell>
        </row>
        <row r="14326">
          <cell r="AA14326">
            <v>0</v>
          </cell>
        </row>
        <row r="14327">
          <cell r="AA14327">
            <v>0</v>
          </cell>
        </row>
        <row r="14328">
          <cell r="AA14328">
            <v>0</v>
          </cell>
        </row>
        <row r="14329">
          <cell r="AA14329">
            <v>0</v>
          </cell>
        </row>
        <row r="14330">
          <cell r="AA14330">
            <v>0</v>
          </cell>
        </row>
        <row r="14331">
          <cell r="AA14331">
            <v>0</v>
          </cell>
        </row>
        <row r="14332">
          <cell r="AA14332">
            <v>0</v>
          </cell>
        </row>
        <row r="14333">
          <cell r="AA14333">
            <v>0</v>
          </cell>
        </row>
        <row r="14334">
          <cell r="AA14334">
            <v>0</v>
          </cell>
        </row>
        <row r="14335">
          <cell r="AA14335">
            <v>0</v>
          </cell>
        </row>
        <row r="14336">
          <cell r="AA14336">
            <v>0</v>
          </cell>
        </row>
        <row r="14337">
          <cell r="AA14337">
            <v>0</v>
          </cell>
        </row>
        <row r="14338">
          <cell r="AA14338">
            <v>0</v>
          </cell>
        </row>
        <row r="14339">
          <cell r="AA14339">
            <v>0</v>
          </cell>
        </row>
        <row r="14340">
          <cell r="AA14340">
            <v>0</v>
          </cell>
        </row>
        <row r="14341">
          <cell r="AA14341">
            <v>0</v>
          </cell>
        </row>
        <row r="14342">
          <cell r="AA14342">
            <v>0</v>
          </cell>
        </row>
        <row r="14343">
          <cell r="AA14343">
            <v>0</v>
          </cell>
        </row>
        <row r="14344">
          <cell r="AA14344">
            <v>0</v>
          </cell>
        </row>
        <row r="14345">
          <cell r="AA14345">
            <v>0</v>
          </cell>
        </row>
        <row r="14346">
          <cell r="AA14346">
            <v>0</v>
          </cell>
        </row>
        <row r="14347">
          <cell r="AA14347">
            <v>0</v>
          </cell>
        </row>
        <row r="14348">
          <cell r="AA14348">
            <v>0</v>
          </cell>
        </row>
        <row r="14349">
          <cell r="AA14349">
            <v>0</v>
          </cell>
        </row>
        <row r="14350">
          <cell r="AA14350">
            <v>0</v>
          </cell>
        </row>
        <row r="14351">
          <cell r="AA14351">
            <v>0</v>
          </cell>
        </row>
        <row r="14352">
          <cell r="AA14352">
            <v>0</v>
          </cell>
        </row>
        <row r="14353">
          <cell r="AA14353">
            <v>0</v>
          </cell>
        </row>
        <row r="14354">
          <cell r="AA14354">
            <v>0</v>
          </cell>
        </row>
        <row r="14355">
          <cell r="AA14355">
            <v>0</v>
          </cell>
        </row>
        <row r="14356">
          <cell r="AA14356">
            <v>0</v>
          </cell>
        </row>
        <row r="14357">
          <cell r="AA14357">
            <v>0</v>
          </cell>
        </row>
        <row r="14358">
          <cell r="AA14358">
            <v>0</v>
          </cell>
        </row>
        <row r="14359">
          <cell r="AA14359">
            <v>0</v>
          </cell>
        </row>
        <row r="14360">
          <cell r="AA14360">
            <v>0</v>
          </cell>
        </row>
        <row r="14361">
          <cell r="AA14361">
            <v>0</v>
          </cell>
        </row>
        <row r="14362">
          <cell r="AA14362">
            <v>0</v>
          </cell>
        </row>
        <row r="14363">
          <cell r="AA14363">
            <v>0</v>
          </cell>
        </row>
        <row r="14364">
          <cell r="AA14364">
            <v>0</v>
          </cell>
        </row>
        <row r="14365">
          <cell r="AA14365">
            <v>0</v>
          </cell>
        </row>
        <row r="14366">
          <cell r="AA14366">
            <v>0</v>
          </cell>
        </row>
        <row r="14367">
          <cell r="AA14367">
            <v>0</v>
          </cell>
        </row>
        <row r="14368">
          <cell r="AA14368">
            <v>0</v>
          </cell>
        </row>
        <row r="14369">
          <cell r="AA14369">
            <v>0</v>
          </cell>
        </row>
        <row r="14370">
          <cell r="AA14370">
            <v>0</v>
          </cell>
        </row>
        <row r="14371">
          <cell r="AA14371">
            <v>0</v>
          </cell>
        </row>
        <row r="14372">
          <cell r="AA14372">
            <v>0</v>
          </cell>
        </row>
        <row r="14373">
          <cell r="AA14373">
            <v>0</v>
          </cell>
        </row>
        <row r="14374">
          <cell r="AA14374">
            <v>0</v>
          </cell>
        </row>
        <row r="14375">
          <cell r="AA14375">
            <v>0</v>
          </cell>
        </row>
        <row r="14376">
          <cell r="AA14376">
            <v>0</v>
          </cell>
        </row>
        <row r="14377">
          <cell r="AA14377">
            <v>0</v>
          </cell>
        </row>
        <row r="14378">
          <cell r="AA14378">
            <v>0</v>
          </cell>
        </row>
        <row r="14379">
          <cell r="AA14379">
            <v>0</v>
          </cell>
        </row>
        <row r="14380">
          <cell r="AA14380">
            <v>0</v>
          </cell>
        </row>
        <row r="14381">
          <cell r="AA14381">
            <v>0</v>
          </cell>
        </row>
        <row r="14382">
          <cell r="AA14382">
            <v>0</v>
          </cell>
        </row>
        <row r="14383">
          <cell r="AA14383">
            <v>0</v>
          </cell>
        </row>
        <row r="14384">
          <cell r="AA14384">
            <v>0</v>
          </cell>
        </row>
        <row r="14385">
          <cell r="AA14385">
            <v>0</v>
          </cell>
        </row>
        <row r="14386">
          <cell r="AA14386">
            <v>0</v>
          </cell>
        </row>
        <row r="14387">
          <cell r="AA14387">
            <v>0</v>
          </cell>
        </row>
        <row r="14388">
          <cell r="AA14388">
            <v>0</v>
          </cell>
        </row>
        <row r="14389">
          <cell r="AA14389">
            <v>0</v>
          </cell>
        </row>
        <row r="14390">
          <cell r="AA14390">
            <v>0</v>
          </cell>
        </row>
        <row r="14391">
          <cell r="AA14391">
            <v>0</v>
          </cell>
        </row>
        <row r="14392">
          <cell r="AA14392">
            <v>0</v>
          </cell>
        </row>
        <row r="14393">
          <cell r="AA14393">
            <v>0</v>
          </cell>
        </row>
        <row r="14394">
          <cell r="AA14394">
            <v>0</v>
          </cell>
        </row>
        <row r="14395">
          <cell r="AA14395">
            <v>0</v>
          </cell>
        </row>
        <row r="14396">
          <cell r="AA14396">
            <v>0</v>
          </cell>
        </row>
        <row r="14397">
          <cell r="AA14397">
            <v>0</v>
          </cell>
        </row>
        <row r="14398">
          <cell r="AA14398">
            <v>0</v>
          </cell>
        </row>
        <row r="14399">
          <cell r="AA14399">
            <v>0</v>
          </cell>
        </row>
        <row r="14400">
          <cell r="AA14400">
            <v>0</v>
          </cell>
        </row>
        <row r="14401">
          <cell r="AA14401">
            <v>0</v>
          </cell>
        </row>
        <row r="14402">
          <cell r="AA14402">
            <v>0</v>
          </cell>
        </row>
        <row r="14403">
          <cell r="AA14403">
            <v>0</v>
          </cell>
        </row>
        <row r="14404">
          <cell r="AA14404">
            <v>0</v>
          </cell>
        </row>
        <row r="14405">
          <cell r="AA14405">
            <v>0</v>
          </cell>
        </row>
        <row r="14406">
          <cell r="AA14406">
            <v>0</v>
          </cell>
        </row>
        <row r="14407">
          <cell r="AA14407">
            <v>0</v>
          </cell>
        </row>
        <row r="14408">
          <cell r="AA14408">
            <v>0</v>
          </cell>
        </row>
        <row r="14409">
          <cell r="AA14409">
            <v>0</v>
          </cell>
        </row>
        <row r="14410">
          <cell r="AA14410">
            <v>0</v>
          </cell>
        </row>
        <row r="14411">
          <cell r="AA14411">
            <v>0</v>
          </cell>
        </row>
        <row r="14412">
          <cell r="AA14412">
            <v>0</v>
          </cell>
        </row>
        <row r="14413">
          <cell r="AA14413">
            <v>0</v>
          </cell>
        </row>
        <row r="14414">
          <cell r="AA14414">
            <v>0</v>
          </cell>
        </row>
        <row r="14415">
          <cell r="AA14415">
            <v>0</v>
          </cell>
        </row>
        <row r="14416">
          <cell r="AA14416">
            <v>0</v>
          </cell>
        </row>
        <row r="14417">
          <cell r="AA14417">
            <v>0</v>
          </cell>
        </row>
        <row r="14418">
          <cell r="AA14418">
            <v>0</v>
          </cell>
        </row>
        <row r="14419">
          <cell r="AA14419">
            <v>0</v>
          </cell>
        </row>
        <row r="14420">
          <cell r="AA14420">
            <v>0</v>
          </cell>
        </row>
        <row r="14421">
          <cell r="AA14421">
            <v>0</v>
          </cell>
        </row>
        <row r="14422">
          <cell r="AA14422">
            <v>0</v>
          </cell>
        </row>
        <row r="14423">
          <cell r="AA14423">
            <v>0</v>
          </cell>
        </row>
        <row r="14424">
          <cell r="AA14424">
            <v>0</v>
          </cell>
        </row>
        <row r="14425">
          <cell r="AA14425">
            <v>0</v>
          </cell>
        </row>
        <row r="14426">
          <cell r="AA14426">
            <v>0</v>
          </cell>
        </row>
        <row r="14427">
          <cell r="AA14427">
            <v>0</v>
          </cell>
        </row>
        <row r="14428">
          <cell r="AA14428">
            <v>0</v>
          </cell>
        </row>
        <row r="14429">
          <cell r="AA14429">
            <v>0</v>
          </cell>
        </row>
        <row r="14430">
          <cell r="AA14430">
            <v>0</v>
          </cell>
        </row>
        <row r="14431">
          <cell r="AA14431">
            <v>0</v>
          </cell>
        </row>
        <row r="14432">
          <cell r="AA14432">
            <v>0</v>
          </cell>
        </row>
        <row r="14433">
          <cell r="AA14433">
            <v>0</v>
          </cell>
        </row>
        <row r="14434">
          <cell r="AA14434">
            <v>0</v>
          </cell>
        </row>
        <row r="14435">
          <cell r="AA14435">
            <v>0</v>
          </cell>
        </row>
        <row r="14436">
          <cell r="AA14436">
            <v>0</v>
          </cell>
        </row>
        <row r="14437">
          <cell r="AA14437">
            <v>0</v>
          </cell>
        </row>
        <row r="14438">
          <cell r="AA14438">
            <v>0</v>
          </cell>
        </row>
        <row r="14439">
          <cell r="AA14439">
            <v>0</v>
          </cell>
        </row>
        <row r="14440">
          <cell r="AA14440">
            <v>0</v>
          </cell>
        </row>
        <row r="14441">
          <cell r="AA14441">
            <v>0</v>
          </cell>
        </row>
        <row r="14442">
          <cell r="AA14442">
            <v>0</v>
          </cell>
        </row>
        <row r="14443">
          <cell r="AA14443">
            <v>0</v>
          </cell>
        </row>
        <row r="14444">
          <cell r="AA14444">
            <v>0</v>
          </cell>
        </row>
        <row r="14445">
          <cell r="AA14445">
            <v>0</v>
          </cell>
        </row>
        <row r="14446">
          <cell r="AA14446">
            <v>0</v>
          </cell>
        </row>
        <row r="14447">
          <cell r="AA14447">
            <v>0</v>
          </cell>
        </row>
        <row r="14448">
          <cell r="AA14448">
            <v>0</v>
          </cell>
        </row>
        <row r="14449">
          <cell r="AA14449">
            <v>0</v>
          </cell>
        </row>
        <row r="14450">
          <cell r="AA14450">
            <v>0</v>
          </cell>
        </row>
        <row r="14451">
          <cell r="AA14451">
            <v>0</v>
          </cell>
        </row>
        <row r="14452">
          <cell r="AA14452">
            <v>0</v>
          </cell>
        </row>
        <row r="14453">
          <cell r="AA14453">
            <v>0</v>
          </cell>
        </row>
        <row r="14454">
          <cell r="AA14454">
            <v>0</v>
          </cell>
        </row>
        <row r="14455">
          <cell r="AA14455">
            <v>0</v>
          </cell>
        </row>
        <row r="14456">
          <cell r="AA14456">
            <v>0</v>
          </cell>
        </row>
        <row r="14457">
          <cell r="AA14457">
            <v>0</v>
          </cell>
        </row>
        <row r="14458">
          <cell r="AA14458">
            <v>0</v>
          </cell>
        </row>
        <row r="14459">
          <cell r="AA14459">
            <v>0</v>
          </cell>
        </row>
        <row r="14460">
          <cell r="AA14460">
            <v>0</v>
          </cell>
        </row>
        <row r="14461">
          <cell r="AA14461">
            <v>0</v>
          </cell>
        </row>
        <row r="14462">
          <cell r="AA14462">
            <v>0</v>
          </cell>
        </row>
        <row r="14463">
          <cell r="AA14463">
            <v>0</v>
          </cell>
        </row>
        <row r="14464">
          <cell r="AA14464">
            <v>0</v>
          </cell>
        </row>
        <row r="14465">
          <cell r="AA14465">
            <v>0</v>
          </cell>
        </row>
        <row r="14466">
          <cell r="AA14466">
            <v>0</v>
          </cell>
        </row>
        <row r="14467">
          <cell r="AA14467">
            <v>0</v>
          </cell>
        </row>
        <row r="14468">
          <cell r="AA14468">
            <v>0</v>
          </cell>
        </row>
        <row r="14469">
          <cell r="AA14469">
            <v>0</v>
          </cell>
        </row>
        <row r="14470">
          <cell r="AA14470">
            <v>0</v>
          </cell>
        </row>
        <row r="14471">
          <cell r="AA14471">
            <v>0</v>
          </cell>
        </row>
        <row r="14472">
          <cell r="AA14472">
            <v>0</v>
          </cell>
        </row>
        <row r="14473">
          <cell r="AA14473">
            <v>0</v>
          </cell>
        </row>
        <row r="14474">
          <cell r="AA14474">
            <v>0</v>
          </cell>
        </row>
        <row r="14475">
          <cell r="AA14475">
            <v>0</v>
          </cell>
        </row>
        <row r="14476">
          <cell r="AA14476">
            <v>0</v>
          </cell>
        </row>
        <row r="14477">
          <cell r="AA14477">
            <v>0</v>
          </cell>
        </row>
        <row r="14478">
          <cell r="AA14478">
            <v>0</v>
          </cell>
        </row>
        <row r="14479">
          <cell r="AA14479">
            <v>0</v>
          </cell>
        </row>
        <row r="14480">
          <cell r="AA14480">
            <v>0</v>
          </cell>
        </row>
        <row r="14481">
          <cell r="AA14481">
            <v>0</v>
          </cell>
        </row>
        <row r="14482">
          <cell r="AA14482">
            <v>0</v>
          </cell>
        </row>
        <row r="14483">
          <cell r="AA14483">
            <v>0</v>
          </cell>
        </row>
        <row r="14484">
          <cell r="AA14484">
            <v>0</v>
          </cell>
        </row>
        <row r="14485">
          <cell r="AA14485">
            <v>0</v>
          </cell>
        </row>
        <row r="14486">
          <cell r="AA14486">
            <v>0</v>
          </cell>
        </row>
        <row r="14487">
          <cell r="AA14487">
            <v>0</v>
          </cell>
        </row>
        <row r="14488">
          <cell r="AA14488">
            <v>0</v>
          </cell>
        </row>
        <row r="14489">
          <cell r="AA14489">
            <v>0</v>
          </cell>
        </row>
        <row r="14490">
          <cell r="AA14490">
            <v>0</v>
          </cell>
        </row>
        <row r="14491">
          <cell r="AA14491">
            <v>0</v>
          </cell>
        </row>
        <row r="14492">
          <cell r="AA14492">
            <v>0</v>
          </cell>
        </row>
        <row r="14493">
          <cell r="AA14493">
            <v>0</v>
          </cell>
        </row>
        <row r="14494">
          <cell r="AA14494">
            <v>0</v>
          </cell>
        </row>
        <row r="14495">
          <cell r="AA14495">
            <v>0</v>
          </cell>
        </row>
        <row r="14496">
          <cell r="AA14496">
            <v>0</v>
          </cell>
        </row>
        <row r="14497">
          <cell r="AA14497">
            <v>0</v>
          </cell>
        </row>
        <row r="14498">
          <cell r="AA14498">
            <v>0</v>
          </cell>
        </row>
        <row r="14499">
          <cell r="AA14499">
            <v>0</v>
          </cell>
        </row>
        <row r="14500">
          <cell r="AA14500">
            <v>0</v>
          </cell>
        </row>
        <row r="14501">
          <cell r="AA14501">
            <v>0</v>
          </cell>
        </row>
        <row r="14502">
          <cell r="AA14502">
            <v>0</v>
          </cell>
        </row>
        <row r="14503">
          <cell r="AA14503">
            <v>0</v>
          </cell>
        </row>
        <row r="14504">
          <cell r="AA14504">
            <v>0</v>
          </cell>
        </row>
        <row r="14505">
          <cell r="AA14505">
            <v>0</v>
          </cell>
        </row>
        <row r="14506">
          <cell r="AA14506">
            <v>0</v>
          </cell>
        </row>
        <row r="14507">
          <cell r="AA14507">
            <v>0</v>
          </cell>
        </row>
        <row r="14508">
          <cell r="AA14508">
            <v>0</v>
          </cell>
        </row>
        <row r="14509">
          <cell r="AA14509">
            <v>0</v>
          </cell>
        </row>
        <row r="14510">
          <cell r="AA14510">
            <v>0</v>
          </cell>
        </row>
        <row r="14511">
          <cell r="AA14511">
            <v>0</v>
          </cell>
        </row>
        <row r="14512">
          <cell r="AA14512">
            <v>0</v>
          </cell>
        </row>
        <row r="14513">
          <cell r="AA14513">
            <v>0</v>
          </cell>
        </row>
        <row r="14514">
          <cell r="AA14514">
            <v>0</v>
          </cell>
        </row>
        <row r="14515">
          <cell r="AA14515">
            <v>0</v>
          </cell>
        </row>
        <row r="14516">
          <cell r="AA14516">
            <v>0</v>
          </cell>
        </row>
        <row r="14517">
          <cell r="AA14517">
            <v>0</v>
          </cell>
        </row>
        <row r="14518">
          <cell r="AA14518">
            <v>0</v>
          </cell>
        </row>
        <row r="14519">
          <cell r="AA14519">
            <v>0</v>
          </cell>
        </row>
        <row r="14520">
          <cell r="AA14520">
            <v>0</v>
          </cell>
        </row>
        <row r="14521">
          <cell r="AA14521">
            <v>0</v>
          </cell>
        </row>
        <row r="14522">
          <cell r="AA14522">
            <v>0</v>
          </cell>
        </row>
        <row r="14523">
          <cell r="AA14523">
            <v>0</v>
          </cell>
        </row>
        <row r="14524">
          <cell r="AA14524">
            <v>0</v>
          </cell>
        </row>
        <row r="14525">
          <cell r="AA14525">
            <v>0</v>
          </cell>
        </row>
        <row r="14526">
          <cell r="AA14526">
            <v>0</v>
          </cell>
        </row>
        <row r="14527">
          <cell r="AA14527">
            <v>0</v>
          </cell>
        </row>
        <row r="14528">
          <cell r="AA14528">
            <v>0</v>
          </cell>
        </row>
        <row r="14529">
          <cell r="AA14529">
            <v>0</v>
          </cell>
        </row>
        <row r="14530">
          <cell r="AA14530">
            <v>0</v>
          </cell>
        </row>
        <row r="14531">
          <cell r="AA14531">
            <v>0</v>
          </cell>
        </row>
        <row r="14532">
          <cell r="AA14532">
            <v>0</v>
          </cell>
        </row>
        <row r="14533">
          <cell r="AA14533">
            <v>0</v>
          </cell>
        </row>
        <row r="14534">
          <cell r="AA14534">
            <v>0</v>
          </cell>
        </row>
        <row r="14535">
          <cell r="AA14535">
            <v>0</v>
          </cell>
        </row>
        <row r="14536">
          <cell r="AA14536">
            <v>0</v>
          </cell>
        </row>
        <row r="14537">
          <cell r="AA14537">
            <v>0</v>
          </cell>
        </row>
        <row r="14538">
          <cell r="AA14538">
            <v>0</v>
          </cell>
        </row>
        <row r="14539">
          <cell r="AA14539">
            <v>0</v>
          </cell>
        </row>
        <row r="14540">
          <cell r="AA14540">
            <v>0</v>
          </cell>
        </row>
        <row r="14541">
          <cell r="AA14541">
            <v>0</v>
          </cell>
        </row>
        <row r="14542">
          <cell r="AA14542">
            <v>0</v>
          </cell>
        </row>
        <row r="14543">
          <cell r="AA14543">
            <v>0</v>
          </cell>
        </row>
        <row r="14544">
          <cell r="AA14544">
            <v>0</v>
          </cell>
        </row>
        <row r="14545">
          <cell r="AA14545">
            <v>0</v>
          </cell>
        </row>
        <row r="14546">
          <cell r="AA14546">
            <v>0</v>
          </cell>
        </row>
        <row r="14547">
          <cell r="AA14547">
            <v>0</v>
          </cell>
        </row>
        <row r="14548">
          <cell r="AA14548">
            <v>0</v>
          </cell>
        </row>
        <row r="14549">
          <cell r="AA14549">
            <v>0</v>
          </cell>
        </row>
        <row r="14550">
          <cell r="AA14550">
            <v>0</v>
          </cell>
        </row>
        <row r="14551">
          <cell r="AA14551">
            <v>0</v>
          </cell>
        </row>
        <row r="14552">
          <cell r="AA14552">
            <v>0</v>
          </cell>
        </row>
        <row r="14553">
          <cell r="AA14553">
            <v>0</v>
          </cell>
        </row>
        <row r="14554">
          <cell r="AA14554">
            <v>0</v>
          </cell>
        </row>
        <row r="14555">
          <cell r="AA14555">
            <v>0</v>
          </cell>
        </row>
        <row r="14556">
          <cell r="AA14556">
            <v>0</v>
          </cell>
        </row>
        <row r="14557">
          <cell r="AA14557">
            <v>0</v>
          </cell>
        </row>
        <row r="14558">
          <cell r="AA14558">
            <v>0</v>
          </cell>
        </row>
        <row r="14559">
          <cell r="AA14559">
            <v>0</v>
          </cell>
        </row>
        <row r="14560">
          <cell r="AA14560">
            <v>0</v>
          </cell>
        </row>
        <row r="14561">
          <cell r="AA14561">
            <v>0</v>
          </cell>
        </row>
        <row r="14562">
          <cell r="AA14562">
            <v>0</v>
          </cell>
        </row>
        <row r="14563">
          <cell r="AA14563">
            <v>0</v>
          </cell>
        </row>
        <row r="14564">
          <cell r="AA14564">
            <v>0</v>
          </cell>
        </row>
        <row r="14565">
          <cell r="AA14565">
            <v>0</v>
          </cell>
        </row>
        <row r="14566">
          <cell r="AA14566">
            <v>0</v>
          </cell>
        </row>
        <row r="14567">
          <cell r="AA14567">
            <v>0</v>
          </cell>
        </row>
        <row r="14568">
          <cell r="AA14568">
            <v>0</v>
          </cell>
        </row>
        <row r="14569">
          <cell r="AA14569">
            <v>0</v>
          </cell>
        </row>
        <row r="14570">
          <cell r="AA14570">
            <v>0</v>
          </cell>
        </row>
        <row r="14571">
          <cell r="AA14571">
            <v>0</v>
          </cell>
        </row>
        <row r="14572">
          <cell r="AA14572">
            <v>0</v>
          </cell>
        </row>
        <row r="14573">
          <cell r="AA14573">
            <v>0</v>
          </cell>
        </row>
        <row r="14574">
          <cell r="AA14574">
            <v>0</v>
          </cell>
        </row>
        <row r="14575">
          <cell r="AA14575">
            <v>0</v>
          </cell>
        </row>
        <row r="14576">
          <cell r="AA14576">
            <v>0</v>
          </cell>
        </row>
        <row r="14577">
          <cell r="AA14577">
            <v>0</v>
          </cell>
        </row>
        <row r="14578">
          <cell r="AA14578">
            <v>0</v>
          </cell>
        </row>
        <row r="14579">
          <cell r="AA14579">
            <v>0</v>
          </cell>
        </row>
        <row r="14580">
          <cell r="AA14580">
            <v>0</v>
          </cell>
        </row>
        <row r="14581">
          <cell r="AA14581">
            <v>0</v>
          </cell>
        </row>
        <row r="14582">
          <cell r="AA14582">
            <v>0</v>
          </cell>
        </row>
        <row r="14583">
          <cell r="AA14583">
            <v>0</v>
          </cell>
        </row>
        <row r="14584">
          <cell r="AA14584">
            <v>0</v>
          </cell>
        </row>
        <row r="14585">
          <cell r="AA14585">
            <v>0</v>
          </cell>
        </row>
        <row r="14586">
          <cell r="AA14586">
            <v>0</v>
          </cell>
        </row>
        <row r="14587">
          <cell r="AA14587">
            <v>0</v>
          </cell>
        </row>
        <row r="14588">
          <cell r="AA14588">
            <v>0</v>
          </cell>
        </row>
        <row r="14589">
          <cell r="AA14589">
            <v>0</v>
          </cell>
        </row>
        <row r="14590">
          <cell r="AA14590">
            <v>0</v>
          </cell>
        </row>
        <row r="14591">
          <cell r="AA14591">
            <v>0</v>
          </cell>
        </row>
        <row r="14592">
          <cell r="AA14592">
            <v>0</v>
          </cell>
        </row>
        <row r="14593">
          <cell r="AA14593">
            <v>0</v>
          </cell>
        </row>
        <row r="14594">
          <cell r="AA14594">
            <v>0</v>
          </cell>
        </row>
        <row r="14595">
          <cell r="AA14595">
            <v>0</v>
          </cell>
        </row>
        <row r="14596">
          <cell r="AA14596">
            <v>0</v>
          </cell>
        </row>
        <row r="14597">
          <cell r="AA14597">
            <v>0</v>
          </cell>
        </row>
        <row r="14598">
          <cell r="AA14598">
            <v>0</v>
          </cell>
        </row>
        <row r="14599">
          <cell r="AA14599">
            <v>0</v>
          </cell>
        </row>
        <row r="14600">
          <cell r="AA14600">
            <v>0</v>
          </cell>
        </row>
        <row r="14601">
          <cell r="AA14601">
            <v>0</v>
          </cell>
        </row>
        <row r="14602">
          <cell r="AA14602">
            <v>0</v>
          </cell>
        </row>
        <row r="14603">
          <cell r="AA14603">
            <v>0</v>
          </cell>
        </row>
        <row r="14604">
          <cell r="AA14604">
            <v>0</v>
          </cell>
        </row>
        <row r="14605">
          <cell r="AA14605">
            <v>0</v>
          </cell>
        </row>
        <row r="14606">
          <cell r="AA14606">
            <v>0</v>
          </cell>
        </row>
        <row r="14607">
          <cell r="AA14607">
            <v>0</v>
          </cell>
        </row>
        <row r="14608">
          <cell r="AA14608">
            <v>0</v>
          </cell>
        </row>
        <row r="14609">
          <cell r="AA14609">
            <v>0</v>
          </cell>
        </row>
        <row r="14610">
          <cell r="AA14610">
            <v>0</v>
          </cell>
        </row>
        <row r="14611">
          <cell r="AA14611">
            <v>0</v>
          </cell>
        </row>
        <row r="14612">
          <cell r="AA14612">
            <v>0</v>
          </cell>
        </row>
        <row r="14613">
          <cell r="AA14613">
            <v>0</v>
          </cell>
        </row>
        <row r="14614">
          <cell r="AA14614">
            <v>0</v>
          </cell>
        </row>
        <row r="14615">
          <cell r="AA14615">
            <v>0</v>
          </cell>
        </row>
        <row r="14616">
          <cell r="AA14616">
            <v>0</v>
          </cell>
        </row>
        <row r="14617">
          <cell r="AA14617">
            <v>0</v>
          </cell>
        </row>
        <row r="14618">
          <cell r="AA14618">
            <v>0</v>
          </cell>
        </row>
        <row r="14619">
          <cell r="AA14619">
            <v>0</v>
          </cell>
        </row>
        <row r="14620">
          <cell r="AA14620">
            <v>0</v>
          </cell>
        </row>
        <row r="14621">
          <cell r="AA14621">
            <v>0</v>
          </cell>
        </row>
        <row r="14622">
          <cell r="AA14622">
            <v>0</v>
          </cell>
        </row>
        <row r="14623">
          <cell r="AA14623">
            <v>0</v>
          </cell>
        </row>
        <row r="14624">
          <cell r="AA14624">
            <v>0</v>
          </cell>
        </row>
        <row r="14625">
          <cell r="AA14625">
            <v>0</v>
          </cell>
        </row>
        <row r="14626">
          <cell r="AA14626">
            <v>0</v>
          </cell>
        </row>
        <row r="14627">
          <cell r="AA14627">
            <v>0</v>
          </cell>
        </row>
        <row r="14628">
          <cell r="AA14628">
            <v>0</v>
          </cell>
        </row>
        <row r="14629">
          <cell r="AA14629">
            <v>0</v>
          </cell>
        </row>
        <row r="14630">
          <cell r="AA14630">
            <v>0</v>
          </cell>
        </row>
        <row r="14631">
          <cell r="AA14631">
            <v>0</v>
          </cell>
        </row>
        <row r="14632">
          <cell r="AA14632">
            <v>0</v>
          </cell>
        </row>
        <row r="14633">
          <cell r="AA14633">
            <v>0</v>
          </cell>
        </row>
        <row r="14634">
          <cell r="AA14634">
            <v>0</v>
          </cell>
        </row>
        <row r="14635">
          <cell r="AA14635">
            <v>0</v>
          </cell>
        </row>
        <row r="14636">
          <cell r="AA14636">
            <v>0</v>
          </cell>
        </row>
        <row r="14637">
          <cell r="AA14637">
            <v>0</v>
          </cell>
        </row>
        <row r="14638">
          <cell r="AA14638">
            <v>0</v>
          </cell>
        </row>
        <row r="14639">
          <cell r="AA14639">
            <v>0</v>
          </cell>
        </row>
        <row r="14640">
          <cell r="AA14640">
            <v>0</v>
          </cell>
        </row>
        <row r="14641">
          <cell r="AA14641">
            <v>0</v>
          </cell>
        </row>
        <row r="14642">
          <cell r="AA14642">
            <v>0</v>
          </cell>
        </row>
        <row r="14643">
          <cell r="AA14643">
            <v>0</v>
          </cell>
        </row>
        <row r="14644">
          <cell r="AA14644">
            <v>0</v>
          </cell>
        </row>
        <row r="14645">
          <cell r="AA14645">
            <v>0</v>
          </cell>
        </row>
        <row r="14646">
          <cell r="AA14646">
            <v>0</v>
          </cell>
        </row>
        <row r="14647">
          <cell r="AA14647">
            <v>0</v>
          </cell>
        </row>
        <row r="14648">
          <cell r="AA14648">
            <v>0</v>
          </cell>
        </row>
        <row r="14649">
          <cell r="AA14649">
            <v>0</v>
          </cell>
        </row>
        <row r="14650">
          <cell r="AA14650">
            <v>0</v>
          </cell>
        </row>
        <row r="14651">
          <cell r="AA14651">
            <v>0</v>
          </cell>
        </row>
        <row r="14652">
          <cell r="AA14652">
            <v>0</v>
          </cell>
        </row>
        <row r="14653">
          <cell r="AA14653">
            <v>0</v>
          </cell>
        </row>
        <row r="14654">
          <cell r="AA14654">
            <v>0</v>
          </cell>
        </row>
        <row r="14655">
          <cell r="AA14655">
            <v>0</v>
          </cell>
        </row>
        <row r="14656">
          <cell r="AA14656">
            <v>0</v>
          </cell>
        </row>
        <row r="14657">
          <cell r="AA14657">
            <v>0</v>
          </cell>
        </row>
        <row r="14658">
          <cell r="AA14658">
            <v>0</v>
          </cell>
        </row>
        <row r="14659">
          <cell r="AA14659">
            <v>0</v>
          </cell>
        </row>
        <row r="14660">
          <cell r="AA14660">
            <v>0</v>
          </cell>
        </row>
        <row r="14661">
          <cell r="AA14661">
            <v>0</v>
          </cell>
        </row>
        <row r="14662">
          <cell r="AA14662">
            <v>0</v>
          </cell>
        </row>
        <row r="14663">
          <cell r="AA14663">
            <v>0</v>
          </cell>
        </row>
        <row r="14664">
          <cell r="AA14664">
            <v>0</v>
          </cell>
        </row>
        <row r="14665">
          <cell r="AA14665">
            <v>0</v>
          </cell>
        </row>
        <row r="14666">
          <cell r="AA14666">
            <v>0</v>
          </cell>
        </row>
        <row r="14667">
          <cell r="AA14667">
            <v>0</v>
          </cell>
        </row>
        <row r="14668">
          <cell r="AA14668">
            <v>0</v>
          </cell>
        </row>
        <row r="14669">
          <cell r="AA14669">
            <v>0</v>
          </cell>
        </row>
        <row r="14670">
          <cell r="AA14670">
            <v>0</v>
          </cell>
        </row>
        <row r="14671">
          <cell r="AA14671">
            <v>0</v>
          </cell>
        </row>
        <row r="14672">
          <cell r="AA14672">
            <v>0</v>
          </cell>
        </row>
        <row r="14673">
          <cell r="AA14673">
            <v>0</v>
          </cell>
        </row>
        <row r="14674">
          <cell r="AA14674">
            <v>0</v>
          </cell>
        </row>
        <row r="14675">
          <cell r="AA14675">
            <v>0</v>
          </cell>
        </row>
        <row r="14676">
          <cell r="AA14676">
            <v>0</v>
          </cell>
        </row>
        <row r="14677">
          <cell r="AA14677">
            <v>0</v>
          </cell>
        </row>
        <row r="14678">
          <cell r="AA14678">
            <v>0</v>
          </cell>
        </row>
        <row r="14679">
          <cell r="AA14679">
            <v>0</v>
          </cell>
        </row>
        <row r="14680">
          <cell r="AA14680">
            <v>0</v>
          </cell>
        </row>
        <row r="14681">
          <cell r="AA14681">
            <v>0</v>
          </cell>
        </row>
        <row r="14682">
          <cell r="AA14682">
            <v>0</v>
          </cell>
        </row>
        <row r="14683">
          <cell r="AA14683">
            <v>0</v>
          </cell>
        </row>
        <row r="14684">
          <cell r="AA14684">
            <v>0</v>
          </cell>
        </row>
        <row r="14685">
          <cell r="AA14685">
            <v>0</v>
          </cell>
        </row>
        <row r="14686">
          <cell r="AA14686">
            <v>0</v>
          </cell>
        </row>
        <row r="14687">
          <cell r="AA14687">
            <v>0</v>
          </cell>
        </row>
        <row r="14688">
          <cell r="AA14688">
            <v>0</v>
          </cell>
        </row>
        <row r="14689">
          <cell r="AA14689">
            <v>0</v>
          </cell>
        </row>
        <row r="14690">
          <cell r="AA14690">
            <v>0</v>
          </cell>
        </row>
        <row r="14691">
          <cell r="AA14691">
            <v>0</v>
          </cell>
        </row>
        <row r="14692">
          <cell r="AA14692">
            <v>0</v>
          </cell>
        </row>
        <row r="14693">
          <cell r="AA14693">
            <v>0</v>
          </cell>
        </row>
        <row r="14694">
          <cell r="AA14694">
            <v>0</v>
          </cell>
        </row>
        <row r="14695">
          <cell r="AA14695">
            <v>0</v>
          </cell>
        </row>
        <row r="14696">
          <cell r="AA14696">
            <v>0</v>
          </cell>
        </row>
        <row r="14697">
          <cell r="AA14697">
            <v>0</v>
          </cell>
        </row>
        <row r="14698">
          <cell r="AA14698">
            <v>0</v>
          </cell>
        </row>
        <row r="14699">
          <cell r="AA14699">
            <v>0</v>
          </cell>
        </row>
        <row r="14700">
          <cell r="AA14700">
            <v>0</v>
          </cell>
        </row>
        <row r="14701">
          <cell r="AA14701">
            <v>0</v>
          </cell>
        </row>
        <row r="14702">
          <cell r="AA14702">
            <v>0</v>
          </cell>
        </row>
        <row r="14703">
          <cell r="AA14703">
            <v>0</v>
          </cell>
        </row>
        <row r="14704">
          <cell r="AA14704">
            <v>0</v>
          </cell>
        </row>
        <row r="14705">
          <cell r="AA14705">
            <v>0</v>
          </cell>
        </row>
        <row r="14706">
          <cell r="AA14706">
            <v>0</v>
          </cell>
        </row>
        <row r="14707">
          <cell r="AA14707">
            <v>0</v>
          </cell>
        </row>
        <row r="14708">
          <cell r="AA14708">
            <v>0</v>
          </cell>
        </row>
        <row r="14709">
          <cell r="AA14709">
            <v>0</v>
          </cell>
        </row>
        <row r="14710">
          <cell r="AA14710">
            <v>0</v>
          </cell>
        </row>
        <row r="14711">
          <cell r="AA14711">
            <v>0</v>
          </cell>
        </row>
        <row r="14712">
          <cell r="AA14712">
            <v>0</v>
          </cell>
        </row>
        <row r="14713">
          <cell r="AA14713">
            <v>0</v>
          </cell>
        </row>
        <row r="14714">
          <cell r="AA14714">
            <v>0</v>
          </cell>
        </row>
        <row r="14715">
          <cell r="AA14715">
            <v>0</v>
          </cell>
        </row>
        <row r="14716">
          <cell r="AA14716">
            <v>0</v>
          </cell>
        </row>
        <row r="14717">
          <cell r="AA14717">
            <v>0</v>
          </cell>
        </row>
        <row r="14718">
          <cell r="AA14718">
            <v>0</v>
          </cell>
        </row>
        <row r="14719">
          <cell r="AA14719">
            <v>0</v>
          </cell>
        </row>
        <row r="14720">
          <cell r="AA14720">
            <v>0</v>
          </cell>
        </row>
        <row r="14721">
          <cell r="AA14721">
            <v>0</v>
          </cell>
        </row>
        <row r="14722">
          <cell r="AA14722">
            <v>0</v>
          </cell>
        </row>
        <row r="14723">
          <cell r="AA14723">
            <v>0</v>
          </cell>
        </row>
        <row r="14724">
          <cell r="AA14724">
            <v>0</v>
          </cell>
        </row>
        <row r="14725">
          <cell r="AA14725">
            <v>0</v>
          </cell>
        </row>
        <row r="14726">
          <cell r="AA14726">
            <v>0</v>
          </cell>
        </row>
        <row r="14727">
          <cell r="AA14727">
            <v>0</v>
          </cell>
        </row>
        <row r="14728">
          <cell r="AA14728">
            <v>0</v>
          </cell>
        </row>
        <row r="14729">
          <cell r="AA14729">
            <v>0</v>
          </cell>
        </row>
        <row r="14730">
          <cell r="AA14730">
            <v>0</v>
          </cell>
        </row>
        <row r="14731">
          <cell r="AA14731">
            <v>0</v>
          </cell>
        </row>
        <row r="14732">
          <cell r="AA14732">
            <v>0</v>
          </cell>
        </row>
        <row r="14733">
          <cell r="AA14733">
            <v>0</v>
          </cell>
        </row>
        <row r="14734">
          <cell r="AA14734">
            <v>0</v>
          </cell>
        </row>
        <row r="14735">
          <cell r="AA14735">
            <v>0</v>
          </cell>
        </row>
        <row r="14736">
          <cell r="AA14736">
            <v>0</v>
          </cell>
        </row>
        <row r="14737">
          <cell r="AA14737">
            <v>0</v>
          </cell>
        </row>
        <row r="14738">
          <cell r="AA14738">
            <v>0</v>
          </cell>
        </row>
        <row r="14739">
          <cell r="AA14739">
            <v>0</v>
          </cell>
        </row>
        <row r="14740">
          <cell r="AA14740">
            <v>0</v>
          </cell>
        </row>
        <row r="14741">
          <cell r="AA14741">
            <v>0</v>
          </cell>
        </row>
        <row r="14742">
          <cell r="AA14742">
            <v>0</v>
          </cell>
        </row>
        <row r="14743">
          <cell r="AA14743">
            <v>0</v>
          </cell>
        </row>
        <row r="14744">
          <cell r="AA14744">
            <v>0</v>
          </cell>
        </row>
        <row r="14745">
          <cell r="AA14745">
            <v>0</v>
          </cell>
        </row>
        <row r="14746">
          <cell r="AA14746">
            <v>0</v>
          </cell>
        </row>
        <row r="14747">
          <cell r="AA14747">
            <v>0</v>
          </cell>
        </row>
        <row r="14748">
          <cell r="AA14748">
            <v>0</v>
          </cell>
        </row>
        <row r="14749">
          <cell r="AA14749">
            <v>0</v>
          </cell>
        </row>
        <row r="14750">
          <cell r="AA14750">
            <v>0</v>
          </cell>
        </row>
        <row r="14751">
          <cell r="AA14751">
            <v>0</v>
          </cell>
        </row>
        <row r="14752">
          <cell r="AA14752">
            <v>0</v>
          </cell>
        </row>
        <row r="14753">
          <cell r="AA14753">
            <v>0</v>
          </cell>
        </row>
        <row r="14754">
          <cell r="AA14754">
            <v>0</v>
          </cell>
        </row>
        <row r="14755">
          <cell r="AA14755">
            <v>0</v>
          </cell>
        </row>
        <row r="14756">
          <cell r="AA14756">
            <v>0</v>
          </cell>
        </row>
        <row r="14757">
          <cell r="AA14757">
            <v>0</v>
          </cell>
        </row>
        <row r="14758">
          <cell r="AA14758">
            <v>0</v>
          </cell>
        </row>
        <row r="14759">
          <cell r="AA14759">
            <v>0</v>
          </cell>
        </row>
        <row r="14760">
          <cell r="AA14760">
            <v>0</v>
          </cell>
        </row>
        <row r="14761">
          <cell r="AA14761">
            <v>0</v>
          </cell>
        </row>
        <row r="14762">
          <cell r="AA14762">
            <v>0</v>
          </cell>
        </row>
        <row r="14763">
          <cell r="AA14763">
            <v>0</v>
          </cell>
        </row>
        <row r="14764">
          <cell r="AA14764">
            <v>0</v>
          </cell>
        </row>
        <row r="14765">
          <cell r="AA14765">
            <v>0</v>
          </cell>
        </row>
        <row r="14766">
          <cell r="AA14766">
            <v>0</v>
          </cell>
        </row>
        <row r="14767">
          <cell r="AA14767">
            <v>0</v>
          </cell>
        </row>
        <row r="14768">
          <cell r="AA14768">
            <v>0</v>
          </cell>
        </row>
        <row r="14769">
          <cell r="AA14769">
            <v>0</v>
          </cell>
        </row>
        <row r="14770">
          <cell r="AA14770">
            <v>0</v>
          </cell>
        </row>
        <row r="14771">
          <cell r="AA14771">
            <v>0</v>
          </cell>
        </row>
        <row r="14772">
          <cell r="AA14772">
            <v>0</v>
          </cell>
        </row>
        <row r="14773">
          <cell r="AA14773">
            <v>0</v>
          </cell>
        </row>
        <row r="14774">
          <cell r="AA14774">
            <v>0</v>
          </cell>
        </row>
        <row r="14775">
          <cell r="AA14775">
            <v>0</v>
          </cell>
        </row>
        <row r="14776">
          <cell r="AA14776">
            <v>0</v>
          </cell>
        </row>
        <row r="14777">
          <cell r="AA14777">
            <v>0</v>
          </cell>
        </row>
        <row r="14778">
          <cell r="AA14778">
            <v>0</v>
          </cell>
        </row>
        <row r="14779">
          <cell r="AA14779">
            <v>0</v>
          </cell>
        </row>
        <row r="14780">
          <cell r="AA14780">
            <v>0</v>
          </cell>
        </row>
        <row r="14781">
          <cell r="AA14781">
            <v>0</v>
          </cell>
        </row>
        <row r="14782">
          <cell r="AA14782">
            <v>0</v>
          </cell>
        </row>
        <row r="14783">
          <cell r="AA14783">
            <v>0</v>
          </cell>
        </row>
        <row r="14784">
          <cell r="AA14784">
            <v>0</v>
          </cell>
        </row>
        <row r="14785">
          <cell r="AA14785">
            <v>0</v>
          </cell>
        </row>
        <row r="14786">
          <cell r="AA14786">
            <v>0</v>
          </cell>
        </row>
        <row r="14787">
          <cell r="AA14787">
            <v>0</v>
          </cell>
        </row>
        <row r="14788">
          <cell r="AA14788">
            <v>0</v>
          </cell>
        </row>
        <row r="14789">
          <cell r="AA14789">
            <v>0</v>
          </cell>
        </row>
        <row r="14790">
          <cell r="AA14790">
            <v>0</v>
          </cell>
        </row>
        <row r="14791">
          <cell r="AA14791">
            <v>0</v>
          </cell>
        </row>
        <row r="14792">
          <cell r="AA14792">
            <v>0</v>
          </cell>
        </row>
        <row r="14793">
          <cell r="AA14793">
            <v>0</v>
          </cell>
        </row>
        <row r="14794">
          <cell r="AA14794">
            <v>0</v>
          </cell>
        </row>
        <row r="14795">
          <cell r="AA14795">
            <v>0</v>
          </cell>
        </row>
        <row r="14796">
          <cell r="AA14796">
            <v>0</v>
          </cell>
        </row>
        <row r="14797">
          <cell r="AA14797">
            <v>0</v>
          </cell>
        </row>
        <row r="14798">
          <cell r="AA14798">
            <v>0</v>
          </cell>
        </row>
        <row r="14799">
          <cell r="AA14799">
            <v>0</v>
          </cell>
        </row>
        <row r="14800">
          <cell r="AA14800">
            <v>0</v>
          </cell>
        </row>
        <row r="14801">
          <cell r="AA14801">
            <v>0</v>
          </cell>
        </row>
        <row r="14802">
          <cell r="AA14802">
            <v>0</v>
          </cell>
        </row>
        <row r="14803">
          <cell r="AA14803">
            <v>0</v>
          </cell>
        </row>
        <row r="14804">
          <cell r="AA14804">
            <v>0</v>
          </cell>
        </row>
        <row r="14805">
          <cell r="AA14805">
            <v>0</v>
          </cell>
        </row>
        <row r="14806">
          <cell r="AA14806">
            <v>0</v>
          </cell>
        </row>
        <row r="14807">
          <cell r="AA14807">
            <v>0</v>
          </cell>
        </row>
        <row r="14808">
          <cell r="AA14808">
            <v>0</v>
          </cell>
        </row>
        <row r="14809">
          <cell r="AA14809">
            <v>0</v>
          </cell>
        </row>
        <row r="14810">
          <cell r="AA14810">
            <v>0</v>
          </cell>
        </row>
        <row r="14811">
          <cell r="AA14811">
            <v>0</v>
          </cell>
        </row>
        <row r="14812">
          <cell r="AA14812">
            <v>0</v>
          </cell>
        </row>
        <row r="14813">
          <cell r="AA14813">
            <v>0</v>
          </cell>
        </row>
        <row r="14814">
          <cell r="AA14814">
            <v>0</v>
          </cell>
        </row>
        <row r="14815">
          <cell r="AA14815">
            <v>0</v>
          </cell>
        </row>
        <row r="14816">
          <cell r="AA14816">
            <v>0</v>
          </cell>
        </row>
        <row r="14817">
          <cell r="AA14817">
            <v>0</v>
          </cell>
        </row>
        <row r="14818">
          <cell r="AA14818">
            <v>0</v>
          </cell>
        </row>
        <row r="14819">
          <cell r="AA14819">
            <v>0</v>
          </cell>
        </row>
        <row r="14820">
          <cell r="AA14820">
            <v>0</v>
          </cell>
        </row>
        <row r="14821">
          <cell r="AA14821">
            <v>0</v>
          </cell>
        </row>
        <row r="14822">
          <cell r="AA14822">
            <v>0</v>
          </cell>
        </row>
        <row r="14823">
          <cell r="AA14823">
            <v>0</v>
          </cell>
        </row>
        <row r="14824">
          <cell r="AA14824">
            <v>0</v>
          </cell>
        </row>
        <row r="14825">
          <cell r="AA14825">
            <v>0</v>
          </cell>
        </row>
        <row r="14826">
          <cell r="AA14826">
            <v>0</v>
          </cell>
        </row>
        <row r="14827">
          <cell r="AA14827">
            <v>0</v>
          </cell>
        </row>
        <row r="14828">
          <cell r="AA14828">
            <v>0</v>
          </cell>
        </row>
        <row r="14829">
          <cell r="AA14829">
            <v>0</v>
          </cell>
        </row>
        <row r="14830">
          <cell r="AA14830">
            <v>0</v>
          </cell>
        </row>
        <row r="14831">
          <cell r="AA14831">
            <v>0</v>
          </cell>
        </row>
        <row r="14832">
          <cell r="AA14832">
            <v>0</v>
          </cell>
        </row>
        <row r="14833">
          <cell r="AA14833">
            <v>0</v>
          </cell>
        </row>
        <row r="14834">
          <cell r="AA14834">
            <v>0</v>
          </cell>
        </row>
        <row r="14835">
          <cell r="AA14835">
            <v>0</v>
          </cell>
        </row>
        <row r="14836">
          <cell r="AA14836">
            <v>0</v>
          </cell>
        </row>
        <row r="14837">
          <cell r="AA14837">
            <v>0</v>
          </cell>
        </row>
        <row r="14838">
          <cell r="AA14838">
            <v>0</v>
          </cell>
        </row>
        <row r="14839">
          <cell r="AA14839">
            <v>0</v>
          </cell>
        </row>
        <row r="14840">
          <cell r="AA14840">
            <v>0</v>
          </cell>
        </row>
        <row r="14841">
          <cell r="AA14841">
            <v>0</v>
          </cell>
        </row>
        <row r="14842">
          <cell r="AA14842">
            <v>0</v>
          </cell>
        </row>
        <row r="14843">
          <cell r="AA14843">
            <v>0</v>
          </cell>
        </row>
        <row r="14844">
          <cell r="AA14844">
            <v>0</v>
          </cell>
        </row>
        <row r="14845">
          <cell r="AA14845">
            <v>0</v>
          </cell>
        </row>
        <row r="14846">
          <cell r="AA14846">
            <v>0</v>
          </cell>
        </row>
        <row r="14847">
          <cell r="AA14847">
            <v>0</v>
          </cell>
        </row>
        <row r="14848">
          <cell r="AA14848">
            <v>0</v>
          </cell>
        </row>
        <row r="14849">
          <cell r="AA14849">
            <v>0</v>
          </cell>
        </row>
        <row r="14850">
          <cell r="AA14850">
            <v>0</v>
          </cell>
        </row>
        <row r="14851">
          <cell r="AA14851">
            <v>0</v>
          </cell>
        </row>
        <row r="14852">
          <cell r="AA14852">
            <v>0</v>
          </cell>
        </row>
        <row r="14853">
          <cell r="AA14853">
            <v>0</v>
          </cell>
        </row>
        <row r="14854">
          <cell r="AA14854">
            <v>0</v>
          </cell>
        </row>
        <row r="14855">
          <cell r="AA14855">
            <v>0</v>
          </cell>
        </row>
        <row r="14856">
          <cell r="AA14856">
            <v>0</v>
          </cell>
        </row>
        <row r="14857">
          <cell r="AA14857">
            <v>0</v>
          </cell>
        </row>
        <row r="14858">
          <cell r="AA14858">
            <v>0</v>
          </cell>
        </row>
        <row r="14859">
          <cell r="AA14859">
            <v>0</v>
          </cell>
        </row>
        <row r="14860">
          <cell r="AA14860">
            <v>0</v>
          </cell>
        </row>
        <row r="14861">
          <cell r="AA14861">
            <v>0</v>
          </cell>
        </row>
        <row r="14862">
          <cell r="AA14862">
            <v>0</v>
          </cell>
        </row>
        <row r="14863">
          <cell r="AA14863">
            <v>0</v>
          </cell>
        </row>
        <row r="14864">
          <cell r="AA14864">
            <v>0</v>
          </cell>
        </row>
        <row r="14865">
          <cell r="AA14865">
            <v>0</v>
          </cell>
        </row>
        <row r="14866">
          <cell r="AA14866">
            <v>0</v>
          </cell>
        </row>
        <row r="14867">
          <cell r="AA14867">
            <v>0</v>
          </cell>
        </row>
        <row r="14868">
          <cell r="AA14868">
            <v>0</v>
          </cell>
        </row>
        <row r="14869">
          <cell r="AA14869">
            <v>0</v>
          </cell>
        </row>
        <row r="14870">
          <cell r="AA14870">
            <v>0</v>
          </cell>
        </row>
        <row r="14871">
          <cell r="AA14871">
            <v>0</v>
          </cell>
        </row>
        <row r="14872">
          <cell r="AA14872">
            <v>0</v>
          </cell>
        </row>
        <row r="14873">
          <cell r="AA14873">
            <v>0</v>
          </cell>
        </row>
        <row r="14874">
          <cell r="AA14874">
            <v>0</v>
          </cell>
        </row>
        <row r="14875">
          <cell r="AA14875">
            <v>0</v>
          </cell>
        </row>
        <row r="14876">
          <cell r="AA14876">
            <v>0</v>
          </cell>
        </row>
        <row r="14877">
          <cell r="AA14877">
            <v>0</v>
          </cell>
        </row>
        <row r="14878">
          <cell r="AA14878">
            <v>0</v>
          </cell>
        </row>
        <row r="14879">
          <cell r="AA14879">
            <v>0</v>
          </cell>
        </row>
        <row r="14880">
          <cell r="AA14880">
            <v>0</v>
          </cell>
        </row>
        <row r="14881">
          <cell r="AA14881">
            <v>0</v>
          </cell>
        </row>
        <row r="14882">
          <cell r="AA14882">
            <v>0</v>
          </cell>
        </row>
        <row r="14883">
          <cell r="AA14883">
            <v>0</v>
          </cell>
        </row>
        <row r="14884">
          <cell r="AA14884">
            <v>0</v>
          </cell>
        </row>
        <row r="14885">
          <cell r="AA14885">
            <v>0</v>
          </cell>
        </row>
        <row r="14886">
          <cell r="AA14886">
            <v>0</v>
          </cell>
        </row>
        <row r="14887">
          <cell r="AA14887">
            <v>0</v>
          </cell>
        </row>
        <row r="14888">
          <cell r="AA14888">
            <v>0</v>
          </cell>
        </row>
        <row r="14889">
          <cell r="AA14889">
            <v>0</v>
          </cell>
        </row>
        <row r="14890">
          <cell r="AA14890">
            <v>0</v>
          </cell>
        </row>
        <row r="14891">
          <cell r="AA14891">
            <v>0</v>
          </cell>
        </row>
        <row r="14892">
          <cell r="AA14892">
            <v>0</v>
          </cell>
        </row>
        <row r="14893">
          <cell r="AA14893">
            <v>0</v>
          </cell>
        </row>
        <row r="14894">
          <cell r="AA14894">
            <v>0</v>
          </cell>
        </row>
        <row r="14895">
          <cell r="AA14895">
            <v>0</v>
          </cell>
        </row>
        <row r="14896">
          <cell r="AA14896">
            <v>0</v>
          </cell>
        </row>
        <row r="14897">
          <cell r="AA14897">
            <v>0</v>
          </cell>
        </row>
        <row r="14898">
          <cell r="AA14898">
            <v>0</v>
          </cell>
        </row>
        <row r="14899">
          <cell r="AA14899">
            <v>0</v>
          </cell>
        </row>
        <row r="14900">
          <cell r="AA14900">
            <v>0</v>
          </cell>
        </row>
        <row r="14901">
          <cell r="AA14901">
            <v>0</v>
          </cell>
        </row>
        <row r="14902">
          <cell r="AA14902">
            <v>0</v>
          </cell>
        </row>
        <row r="14903">
          <cell r="AA14903">
            <v>0</v>
          </cell>
        </row>
        <row r="14904">
          <cell r="AA14904">
            <v>0</v>
          </cell>
        </row>
        <row r="14905">
          <cell r="AA14905">
            <v>0</v>
          </cell>
        </row>
        <row r="14906">
          <cell r="AA14906">
            <v>0</v>
          </cell>
        </row>
        <row r="14907">
          <cell r="AA14907">
            <v>0</v>
          </cell>
        </row>
        <row r="14908">
          <cell r="AA14908">
            <v>0</v>
          </cell>
        </row>
        <row r="14909">
          <cell r="AA14909">
            <v>0</v>
          </cell>
        </row>
        <row r="14910">
          <cell r="AA14910">
            <v>0</v>
          </cell>
        </row>
        <row r="14911">
          <cell r="AA14911">
            <v>0</v>
          </cell>
        </row>
        <row r="14912">
          <cell r="AA14912">
            <v>0</v>
          </cell>
        </row>
        <row r="14913">
          <cell r="AA14913">
            <v>0</v>
          </cell>
        </row>
        <row r="14914">
          <cell r="AA14914">
            <v>0</v>
          </cell>
        </row>
        <row r="14915">
          <cell r="AA14915">
            <v>0</v>
          </cell>
        </row>
        <row r="14916">
          <cell r="AA14916">
            <v>0</v>
          </cell>
        </row>
        <row r="14917">
          <cell r="AA14917">
            <v>0</v>
          </cell>
        </row>
        <row r="14918">
          <cell r="AA14918">
            <v>0</v>
          </cell>
        </row>
        <row r="14919">
          <cell r="AA14919">
            <v>0</v>
          </cell>
        </row>
        <row r="14920">
          <cell r="AA14920">
            <v>0</v>
          </cell>
        </row>
        <row r="14921">
          <cell r="AA14921">
            <v>0</v>
          </cell>
        </row>
        <row r="14922">
          <cell r="AA14922">
            <v>0</v>
          </cell>
        </row>
        <row r="14923">
          <cell r="AA14923">
            <v>0</v>
          </cell>
        </row>
        <row r="14924">
          <cell r="AA14924">
            <v>0</v>
          </cell>
        </row>
        <row r="14925">
          <cell r="AA14925">
            <v>0</v>
          </cell>
        </row>
        <row r="14926">
          <cell r="AA14926">
            <v>0</v>
          </cell>
        </row>
        <row r="14927">
          <cell r="AA14927">
            <v>0</v>
          </cell>
        </row>
        <row r="14928">
          <cell r="AA14928">
            <v>0</v>
          </cell>
        </row>
        <row r="14929">
          <cell r="AA14929">
            <v>0</v>
          </cell>
        </row>
        <row r="14930">
          <cell r="AA14930">
            <v>0</v>
          </cell>
        </row>
        <row r="14931">
          <cell r="AA14931">
            <v>0</v>
          </cell>
        </row>
        <row r="14932">
          <cell r="AA14932">
            <v>0</v>
          </cell>
        </row>
        <row r="14933">
          <cell r="AA14933">
            <v>0</v>
          </cell>
        </row>
        <row r="14934">
          <cell r="AA14934">
            <v>0</v>
          </cell>
        </row>
        <row r="14935">
          <cell r="AA14935">
            <v>0</v>
          </cell>
        </row>
        <row r="14936">
          <cell r="AA14936">
            <v>0</v>
          </cell>
        </row>
        <row r="14937">
          <cell r="AA14937">
            <v>0</v>
          </cell>
        </row>
        <row r="14938">
          <cell r="AA14938">
            <v>0</v>
          </cell>
        </row>
        <row r="14939">
          <cell r="AA14939">
            <v>0</v>
          </cell>
        </row>
        <row r="14940">
          <cell r="AA14940">
            <v>0</v>
          </cell>
        </row>
        <row r="14941">
          <cell r="AA14941">
            <v>0</v>
          </cell>
        </row>
        <row r="14942">
          <cell r="AA14942">
            <v>0</v>
          </cell>
        </row>
        <row r="14943">
          <cell r="AA14943">
            <v>0</v>
          </cell>
        </row>
        <row r="14944">
          <cell r="AA14944">
            <v>0</v>
          </cell>
        </row>
        <row r="14945">
          <cell r="AA14945">
            <v>0</v>
          </cell>
        </row>
        <row r="14946">
          <cell r="AA14946">
            <v>0</v>
          </cell>
        </row>
        <row r="14947">
          <cell r="AA14947">
            <v>0</v>
          </cell>
        </row>
        <row r="14948">
          <cell r="AA14948">
            <v>0</v>
          </cell>
        </row>
        <row r="14949">
          <cell r="AA14949">
            <v>0</v>
          </cell>
        </row>
        <row r="14950">
          <cell r="AA14950">
            <v>0</v>
          </cell>
        </row>
        <row r="14951">
          <cell r="AA14951">
            <v>0</v>
          </cell>
        </row>
        <row r="14952">
          <cell r="AA14952">
            <v>0</v>
          </cell>
        </row>
        <row r="14953">
          <cell r="AA14953">
            <v>0</v>
          </cell>
        </row>
        <row r="14954">
          <cell r="AA14954">
            <v>0</v>
          </cell>
        </row>
        <row r="14955">
          <cell r="AA14955">
            <v>0</v>
          </cell>
        </row>
        <row r="14956">
          <cell r="AA14956">
            <v>0</v>
          </cell>
        </row>
        <row r="14957">
          <cell r="AA14957">
            <v>0</v>
          </cell>
        </row>
        <row r="14958">
          <cell r="AA14958">
            <v>0</v>
          </cell>
        </row>
        <row r="14959">
          <cell r="AA14959">
            <v>0</v>
          </cell>
        </row>
        <row r="14960">
          <cell r="AA14960">
            <v>0</v>
          </cell>
        </row>
        <row r="14961">
          <cell r="AA14961">
            <v>0</v>
          </cell>
        </row>
        <row r="14962">
          <cell r="AA14962">
            <v>0</v>
          </cell>
        </row>
        <row r="14963">
          <cell r="AA14963">
            <v>0</v>
          </cell>
        </row>
        <row r="14964">
          <cell r="AA14964">
            <v>0</v>
          </cell>
        </row>
        <row r="14965">
          <cell r="AA14965">
            <v>0</v>
          </cell>
        </row>
        <row r="14966">
          <cell r="AA14966">
            <v>0</v>
          </cell>
        </row>
        <row r="14967">
          <cell r="AA14967">
            <v>0</v>
          </cell>
        </row>
        <row r="14968">
          <cell r="AA14968">
            <v>0</v>
          </cell>
        </row>
        <row r="14969">
          <cell r="AA14969">
            <v>0</v>
          </cell>
        </row>
        <row r="14970">
          <cell r="AA14970">
            <v>0</v>
          </cell>
        </row>
        <row r="14971">
          <cell r="AA14971">
            <v>0</v>
          </cell>
        </row>
        <row r="14972">
          <cell r="AA14972">
            <v>0</v>
          </cell>
        </row>
        <row r="14973">
          <cell r="AA14973">
            <v>0</v>
          </cell>
        </row>
        <row r="14974">
          <cell r="AA14974">
            <v>0</v>
          </cell>
        </row>
        <row r="14975">
          <cell r="AA14975">
            <v>0</v>
          </cell>
        </row>
        <row r="14976">
          <cell r="AA14976">
            <v>0</v>
          </cell>
        </row>
        <row r="14977">
          <cell r="AA14977">
            <v>0</v>
          </cell>
        </row>
        <row r="14978">
          <cell r="AA14978">
            <v>0</v>
          </cell>
        </row>
        <row r="14979">
          <cell r="AA14979">
            <v>0</v>
          </cell>
        </row>
        <row r="14980">
          <cell r="AA14980">
            <v>0</v>
          </cell>
        </row>
        <row r="14981">
          <cell r="AA14981">
            <v>0</v>
          </cell>
        </row>
        <row r="14982">
          <cell r="AA14982">
            <v>0</v>
          </cell>
        </row>
        <row r="14983">
          <cell r="AA14983">
            <v>0</v>
          </cell>
        </row>
        <row r="14984">
          <cell r="AA14984">
            <v>0</v>
          </cell>
        </row>
        <row r="14985">
          <cell r="AA14985">
            <v>0</v>
          </cell>
        </row>
        <row r="14986">
          <cell r="AA14986">
            <v>0</v>
          </cell>
        </row>
        <row r="14987">
          <cell r="AA14987">
            <v>0</v>
          </cell>
        </row>
        <row r="14988">
          <cell r="AA14988">
            <v>0</v>
          </cell>
        </row>
        <row r="14989">
          <cell r="AA14989">
            <v>0</v>
          </cell>
        </row>
        <row r="14990">
          <cell r="AA14990">
            <v>0</v>
          </cell>
        </row>
        <row r="14991">
          <cell r="AA14991">
            <v>0</v>
          </cell>
        </row>
        <row r="14992">
          <cell r="AA14992">
            <v>0</v>
          </cell>
        </row>
        <row r="14993">
          <cell r="AA14993">
            <v>0</v>
          </cell>
        </row>
        <row r="14994">
          <cell r="AA14994">
            <v>0</v>
          </cell>
        </row>
        <row r="14995">
          <cell r="AA14995">
            <v>0</v>
          </cell>
        </row>
        <row r="14996">
          <cell r="AA14996">
            <v>0</v>
          </cell>
        </row>
        <row r="14997">
          <cell r="AA14997">
            <v>0</v>
          </cell>
        </row>
        <row r="14998">
          <cell r="AA14998">
            <v>0</v>
          </cell>
        </row>
        <row r="14999">
          <cell r="AA14999">
            <v>0</v>
          </cell>
        </row>
        <row r="15000">
          <cell r="AA15000">
            <v>0</v>
          </cell>
        </row>
        <row r="15001">
          <cell r="AA15001">
            <v>0</v>
          </cell>
        </row>
        <row r="15002">
          <cell r="AA15002">
            <v>0</v>
          </cell>
        </row>
        <row r="15003">
          <cell r="AA15003">
            <v>0</v>
          </cell>
        </row>
        <row r="15004">
          <cell r="AA15004">
            <v>0</v>
          </cell>
        </row>
        <row r="15005">
          <cell r="AA15005">
            <v>0</v>
          </cell>
        </row>
        <row r="15006">
          <cell r="AA15006">
            <v>0</v>
          </cell>
        </row>
        <row r="15007">
          <cell r="AA15007">
            <v>0</v>
          </cell>
        </row>
        <row r="15008">
          <cell r="AA15008">
            <v>0</v>
          </cell>
        </row>
        <row r="15009">
          <cell r="AA15009">
            <v>0</v>
          </cell>
        </row>
        <row r="15010">
          <cell r="AA15010">
            <v>0</v>
          </cell>
        </row>
        <row r="15011">
          <cell r="AA15011">
            <v>0</v>
          </cell>
        </row>
        <row r="15012">
          <cell r="AA15012">
            <v>0</v>
          </cell>
        </row>
        <row r="15013">
          <cell r="AA15013">
            <v>0</v>
          </cell>
        </row>
        <row r="15014">
          <cell r="AA15014">
            <v>0</v>
          </cell>
        </row>
        <row r="15015">
          <cell r="AA15015">
            <v>0</v>
          </cell>
        </row>
        <row r="15016">
          <cell r="AA15016">
            <v>0</v>
          </cell>
        </row>
        <row r="15017">
          <cell r="AA15017">
            <v>0</v>
          </cell>
        </row>
        <row r="15018">
          <cell r="AA15018">
            <v>0</v>
          </cell>
        </row>
        <row r="15019">
          <cell r="AA15019">
            <v>0</v>
          </cell>
        </row>
        <row r="15020">
          <cell r="AA15020">
            <v>0</v>
          </cell>
        </row>
        <row r="15021">
          <cell r="AA15021">
            <v>0</v>
          </cell>
        </row>
        <row r="15022">
          <cell r="AA15022">
            <v>0</v>
          </cell>
        </row>
        <row r="15023">
          <cell r="AA15023">
            <v>0</v>
          </cell>
        </row>
        <row r="15024">
          <cell r="AA15024">
            <v>0</v>
          </cell>
        </row>
        <row r="15025">
          <cell r="AA15025">
            <v>0</v>
          </cell>
        </row>
        <row r="15026">
          <cell r="AA15026">
            <v>0</v>
          </cell>
        </row>
        <row r="15027">
          <cell r="AA15027">
            <v>0</v>
          </cell>
        </row>
        <row r="15028">
          <cell r="AA15028">
            <v>0</v>
          </cell>
        </row>
        <row r="15029">
          <cell r="AA15029">
            <v>0</v>
          </cell>
        </row>
        <row r="15030">
          <cell r="AA15030">
            <v>0</v>
          </cell>
        </row>
        <row r="15031">
          <cell r="AA15031">
            <v>0</v>
          </cell>
        </row>
        <row r="15032">
          <cell r="AA15032">
            <v>0</v>
          </cell>
        </row>
        <row r="15033">
          <cell r="AA15033">
            <v>0</v>
          </cell>
        </row>
        <row r="15034">
          <cell r="AA15034">
            <v>0</v>
          </cell>
        </row>
        <row r="15035">
          <cell r="AA15035">
            <v>0</v>
          </cell>
        </row>
        <row r="15036">
          <cell r="AA15036">
            <v>0</v>
          </cell>
        </row>
        <row r="15037">
          <cell r="AA15037">
            <v>0</v>
          </cell>
        </row>
        <row r="15038">
          <cell r="AA15038">
            <v>0</v>
          </cell>
        </row>
        <row r="15039">
          <cell r="AA15039">
            <v>0</v>
          </cell>
        </row>
        <row r="15040">
          <cell r="AA15040">
            <v>0</v>
          </cell>
        </row>
        <row r="15041">
          <cell r="AA15041">
            <v>0</v>
          </cell>
        </row>
        <row r="15042">
          <cell r="AA15042">
            <v>0</v>
          </cell>
        </row>
        <row r="15043">
          <cell r="AA15043">
            <v>0</v>
          </cell>
        </row>
        <row r="15044">
          <cell r="AA15044">
            <v>0</v>
          </cell>
        </row>
        <row r="15045">
          <cell r="AA15045">
            <v>0</v>
          </cell>
        </row>
        <row r="15046">
          <cell r="AA15046">
            <v>0</v>
          </cell>
        </row>
        <row r="15047">
          <cell r="AA15047">
            <v>0</v>
          </cell>
        </row>
        <row r="15048">
          <cell r="AA15048">
            <v>0</v>
          </cell>
        </row>
        <row r="15049">
          <cell r="AA15049">
            <v>0</v>
          </cell>
        </row>
        <row r="15050">
          <cell r="AA15050">
            <v>0</v>
          </cell>
        </row>
        <row r="15051">
          <cell r="AA15051">
            <v>0</v>
          </cell>
        </row>
        <row r="15052">
          <cell r="AA15052">
            <v>0</v>
          </cell>
        </row>
        <row r="15053">
          <cell r="AA15053">
            <v>0</v>
          </cell>
        </row>
        <row r="15054">
          <cell r="AA15054">
            <v>0</v>
          </cell>
        </row>
        <row r="15055">
          <cell r="AA15055">
            <v>0</v>
          </cell>
        </row>
        <row r="15056">
          <cell r="AA15056">
            <v>0</v>
          </cell>
        </row>
        <row r="15057">
          <cell r="AA15057">
            <v>0</v>
          </cell>
        </row>
        <row r="15058">
          <cell r="AA15058">
            <v>0</v>
          </cell>
        </row>
        <row r="15059">
          <cell r="AA15059">
            <v>0</v>
          </cell>
        </row>
        <row r="15060">
          <cell r="AA15060">
            <v>0</v>
          </cell>
        </row>
        <row r="15061">
          <cell r="AA15061">
            <v>0</v>
          </cell>
        </row>
        <row r="15062">
          <cell r="AA15062">
            <v>0</v>
          </cell>
        </row>
        <row r="15063">
          <cell r="AA15063">
            <v>0</v>
          </cell>
        </row>
        <row r="15064">
          <cell r="AA15064">
            <v>0</v>
          </cell>
        </row>
        <row r="15065">
          <cell r="AA15065">
            <v>0</v>
          </cell>
        </row>
        <row r="15066">
          <cell r="AA15066">
            <v>0</v>
          </cell>
        </row>
        <row r="15067">
          <cell r="AA15067">
            <v>0</v>
          </cell>
        </row>
        <row r="15068">
          <cell r="AA15068">
            <v>0</v>
          </cell>
        </row>
        <row r="15069">
          <cell r="AA15069">
            <v>0</v>
          </cell>
        </row>
        <row r="15070">
          <cell r="AA15070">
            <v>0</v>
          </cell>
        </row>
        <row r="15071">
          <cell r="AA15071">
            <v>0</v>
          </cell>
        </row>
        <row r="15072">
          <cell r="AA15072">
            <v>0</v>
          </cell>
        </row>
        <row r="15073">
          <cell r="AA15073">
            <v>0</v>
          </cell>
        </row>
        <row r="15074">
          <cell r="AA15074">
            <v>0</v>
          </cell>
        </row>
        <row r="15075">
          <cell r="AA15075">
            <v>0</v>
          </cell>
        </row>
        <row r="15076">
          <cell r="AA15076">
            <v>0</v>
          </cell>
        </row>
        <row r="15077">
          <cell r="AA15077">
            <v>0</v>
          </cell>
        </row>
        <row r="15078">
          <cell r="AA15078">
            <v>0</v>
          </cell>
        </row>
        <row r="15079">
          <cell r="AA15079">
            <v>0</v>
          </cell>
        </row>
        <row r="15080">
          <cell r="AA15080">
            <v>0</v>
          </cell>
        </row>
        <row r="15081">
          <cell r="AA15081">
            <v>0</v>
          </cell>
        </row>
        <row r="15082">
          <cell r="AA15082">
            <v>0</v>
          </cell>
        </row>
        <row r="15083">
          <cell r="AA15083">
            <v>0</v>
          </cell>
        </row>
        <row r="15084">
          <cell r="AA15084">
            <v>0</v>
          </cell>
        </row>
        <row r="15085">
          <cell r="AA15085">
            <v>0</v>
          </cell>
        </row>
        <row r="15086">
          <cell r="AA15086">
            <v>0</v>
          </cell>
        </row>
        <row r="15087">
          <cell r="AA15087">
            <v>0</v>
          </cell>
        </row>
        <row r="15088">
          <cell r="AA15088">
            <v>0</v>
          </cell>
        </row>
        <row r="15089">
          <cell r="AA15089">
            <v>0</v>
          </cell>
        </row>
        <row r="15090">
          <cell r="AA15090">
            <v>0</v>
          </cell>
        </row>
        <row r="15091">
          <cell r="AA15091">
            <v>0</v>
          </cell>
        </row>
        <row r="15092">
          <cell r="AA15092">
            <v>0</v>
          </cell>
        </row>
        <row r="15093">
          <cell r="AA15093">
            <v>0</v>
          </cell>
        </row>
        <row r="15094">
          <cell r="AA15094">
            <v>0</v>
          </cell>
        </row>
        <row r="15095">
          <cell r="AA15095">
            <v>0</v>
          </cell>
        </row>
        <row r="15096">
          <cell r="AA15096">
            <v>0</v>
          </cell>
        </row>
        <row r="15097">
          <cell r="AA15097">
            <v>0</v>
          </cell>
        </row>
        <row r="15098">
          <cell r="AA15098">
            <v>0</v>
          </cell>
        </row>
        <row r="15099">
          <cell r="AA15099">
            <v>0</v>
          </cell>
        </row>
        <row r="15100">
          <cell r="AA15100">
            <v>0</v>
          </cell>
        </row>
        <row r="15101">
          <cell r="AA15101">
            <v>0</v>
          </cell>
        </row>
        <row r="15102">
          <cell r="AA15102">
            <v>0</v>
          </cell>
        </row>
        <row r="15103">
          <cell r="AA15103">
            <v>0</v>
          </cell>
        </row>
        <row r="15104">
          <cell r="AA15104">
            <v>0</v>
          </cell>
        </row>
        <row r="15105">
          <cell r="AA15105">
            <v>0</v>
          </cell>
        </row>
        <row r="15106">
          <cell r="AA15106">
            <v>0</v>
          </cell>
        </row>
        <row r="15107">
          <cell r="AA15107">
            <v>0</v>
          </cell>
        </row>
        <row r="15108">
          <cell r="AA15108">
            <v>0</v>
          </cell>
        </row>
        <row r="15109">
          <cell r="AA15109">
            <v>0</v>
          </cell>
        </row>
        <row r="15110">
          <cell r="AA15110">
            <v>0</v>
          </cell>
        </row>
        <row r="15111">
          <cell r="AA15111">
            <v>0</v>
          </cell>
        </row>
        <row r="15112">
          <cell r="AA15112">
            <v>0</v>
          </cell>
        </row>
        <row r="15113">
          <cell r="AA15113">
            <v>0</v>
          </cell>
        </row>
        <row r="15114">
          <cell r="AA15114">
            <v>0</v>
          </cell>
        </row>
        <row r="15115">
          <cell r="AA15115">
            <v>0</v>
          </cell>
        </row>
        <row r="15116">
          <cell r="AA15116">
            <v>0</v>
          </cell>
        </row>
        <row r="15117">
          <cell r="AA15117">
            <v>0</v>
          </cell>
        </row>
        <row r="15118">
          <cell r="AA15118">
            <v>0</v>
          </cell>
        </row>
        <row r="15119">
          <cell r="AA15119">
            <v>0</v>
          </cell>
        </row>
        <row r="15120">
          <cell r="AA15120">
            <v>0</v>
          </cell>
        </row>
        <row r="15121">
          <cell r="AA15121">
            <v>0</v>
          </cell>
        </row>
        <row r="15122">
          <cell r="AA15122">
            <v>0</v>
          </cell>
        </row>
        <row r="15123">
          <cell r="AA15123">
            <v>0</v>
          </cell>
        </row>
        <row r="15124">
          <cell r="AA15124">
            <v>0</v>
          </cell>
        </row>
        <row r="15125">
          <cell r="AA15125">
            <v>0</v>
          </cell>
        </row>
        <row r="15126">
          <cell r="AA15126">
            <v>0</v>
          </cell>
        </row>
        <row r="15127">
          <cell r="AA15127">
            <v>0</v>
          </cell>
        </row>
        <row r="15128">
          <cell r="AA15128">
            <v>0</v>
          </cell>
        </row>
        <row r="15129">
          <cell r="AA15129">
            <v>0</v>
          </cell>
        </row>
        <row r="15130">
          <cell r="AA15130">
            <v>0</v>
          </cell>
        </row>
        <row r="15131">
          <cell r="AA15131">
            <v>0</v>
          </cell>
        </row>
        <row r="15132">
          <cell r="AA15132">
            <v>0</v>
          </cell>
        </row>
        <row r="15133">
          <cell r="AA15133">
            <v>0</v>
          </cell>
        </row>
        <row r="15134">
          <cell r="AA15134">
            <v>0</v>
          </cell>
        </row>
        <row r="15135">
          <cell r="AA15135">
            <v>0</v>
          </cell>
        </row>
        <row r="15136">
          <cell r="AA15136">
            <v>0</v>
          </cell>
        </row>
        <row r="15137">
          <cell r="AA15137">
            <v>0</v>
          </cell>
        </row>
        <row r="15138">
          <cell r="AA15138">
            <v>0</v>
          </cell>
        </row>
        <row r="15139">
          <cell r="AA15139">
            <v>0</v>
          </cell>
        </row>
        <row r="15140">
          <cell r="AA15140">
            <v>0</v>
          </cell>
        </row>
        <row r="15141">
          <cell r="AA15141">
            <v>0</v>
          </cell>
        </row>
        <row r="15142">
          <cell r="AA15142">
            <v>0</v>
          </cell>
        </row>
        <row r="15143">
          <cell r="AA15143">
            <v>0</v>
          </cell>
        </row>
        <row r="15144">
          <cell r="AA15144">
            <v>0</v>
          </cell>
        </row>
        <row r="15145">
          <cell r="AA15145">
            <v>0</v>
          </cell>
        </row>
        <row r="15146">
          <cell r="AA15146">
            <v>0</v>
          </cell>
        </row>
        <row r="15147">
          <cell r="AA15147">
            <v>0</v>
          </cell>
        </row>
        <row r="15148">
          <cell r="AA15148">
            <v>0</v>
          </cell>
        </row>
        <row r="15149">
          <cell r="AA15149">
            <v>0</v>
          </cell>
        </row>
        <row r="15150">
          <cell r="AA15150">
            <v>0</v>
          </cell>
        </row>
        <row r="15151">
          <cell r="AA15151">
            <v>0</v>
          </cell>
        </row>
        <row r="15152">
          <cell r="AA15152">
            <v>0</v>
          </cell>
        </row>
        <row r="15153">
          <cell r="AA15153">
            <v>0</v>
          </cell>
        </row>
        <row r="15154">
          <cell r="AA15154">
            <v>0</v>
          </cell>
        </row>
        <row r="15155">
          <cell r="AA15155">
            <v>0</v>
          </cell>
        </row>
        <row r="15156">
          <cell r="AA15156">
            <v>0</v>
          </cell>
        </row>
        <row r="15157">
          <cell r="AA15157">
            <v>0</v>
          </cell>
        </row>
        <row r="15158">
          <cell r="AA15158">
            <v>0</v>
          </cell>
        </row>
        <row r="15159">
          <cell r="AA15159">
            <v>0</v>
          </cell>
        </row>
        <row r="15160">
          <cell r="AA15160">
            <v>0</v>
          </cell>
        </row>
        <row r="15161">
          <cell r="AA15161">
            <v>0</v>
          </cell>
        </row>
        <row r="15162">
          <cell r="AA15162">
            <v>0</v>
          </cell>
        </row>
        <row r="15163">
          <cell r="AA15163">
            <v>0</v>
          </cell>
        </row>
        <row r="15164">
          <cell r="AA15164">
            <v>0</v>
          </cell>
        </row>
        <row r="15165">
          <cell r="AA15165">
            <v>0</v>
          </cell>
        </row>
        <row r="15166">
          <cell r="AA15166">
            <v>0</v>
          </cell>
        </row>
        <row r="15167">
          <cell r="AA15167">
            <v>0</v>
          </cell>
        </row>
        <row r="15168">
          <cell r="AA15168">
            <v>0</v>
          </cell>
        </row>
        <row r="15169">
          <cell r="AA15169">
            <v>0</v>
          </cell>
        </row>
        <row r="15170">
          <cell r="AA15170">
            <v>0</v>
          </cell>
        </row>
        <row r="15171">
          <cell r="AA15171">
            <v>0</v>
          </cell>
        </row>
        <row r="15172">
          <cell r="AA15172">
            <v>0</v>
          </cell>
        </row>
        <row r="15173">
          <cell r="AA15173">
            <v>0</v>
          </cell>
        </row>
        <row r="15174">
          <cell r="AA15174">
            <v>0</v>
          </cell>
        </row>
        <row r="15175">
          <cell r="AA15175">
            <v>0</v>
          </cell>
        </row>
        <row r="15176">
          <cell r="AA15176">
            <v>0</v>
          </cell>
        </row>
        <row r="15177">
          <cell r="AA15177">
            <v>0</v>
          </cell>
        </row>
        <row r="15178">
          <cell r="AA15178">
            <v>0</v>
          </cell>
        </row>
        <row r="15179">
          <cell r="AA15179">
            <v>0</v>
          </cell>
        </row>
        <row r="15180">
          <cell r="AA15180">
            <v>0</v>
          </cell>
        </row>
        <row r="15181">
          <cell r="AA15181">
            <v>0</v>
          </cell>
        </row>
        <row r="15182">
          <cell r="AA15182">
            <v>0</v>
          </cell>
        </row>
        <row r="15183">
          <cell r="AA15183">
            <v>0</v>
          </cell>
        </row>
        <row r="15184">
          <cell r="AA15184">
            <v>0</v>
          </cell>
        </row>
        <row r="15185">
          <cell r="AA15185">
            <v>0</v>
          </cell>
        </row>
        <row r="15186">
          <cell r="AA15186">
            <v>0</v>
          </cell>
        </row>
        <row r="15187">
          <cell r="AA15187">
            <v>0</v>
          </cell>
        </row>
        <row r="15188">
          <cell r="AA15188">
            <v>0</v>
          </cell>
        </row>
        <row r="15189">
          <cell r="AA15189">
            <v>0</v>
          </cell>
        </row>
        <row r="15190">
          <cell r="AA15190">
            <v>0</v>
          </cell>
        </row>
        <row r="15191">
          <cell r="AA15191">
            <v>0</v>
          </cell>
        </row>
        <row r="15192">
          <cell r="AA15192">
            <v>0</v>
          </cell>
        </row>
        <row r="15193">
          <cell r="AA15193">
            <v>0</v>
          </cell>
        </row>
        <row r="15194">
          <cell r="AA15194">
            <v>0</v>
          </cell>
        </row>
        <row r="15195">
          <cell r="AA15195">
            <v>0</v>
          </cell>
        </row>
        <row r="15196">
          <cell r="AA15196">
            <v>0</v>
          </cell>
        </row>
        <row r="15197">
          <cell r="AA15197">
            <v>0</v>
          </cell>
        </row>
        <row r="15198">
          <cell r="AA15198">
            <v>0</v>
          </cell>
        </row>
        <row r="15199">
          <cell r="AA15199">
            <v>0</v>
          </cell>
        </row>
        <row r="15200">
          <cell r="AA15200">
            <v>0</v>
          </cell>
        </row>
        <row r="15201">
          <cell r="AA15201">
            <v>0</v>
          </cell>
        </row>
        <row r="15202">
          <cell r="AA15202">
            <v>0</v>
          </cell>
        </row>
        <row r="15203">
          <cell r="AA15203">
            <v>0</v>
          </cell>
        </row>
        <row r="15204">
          <cell r="AA15204">
            <v>0</v>
          </cell>
        </row>
        <row r="15205">
          <cell r="AA15205">
            <v>0</v>
          </cell>
        </row>
        <row r="15206">
          <cell r="AA15206">
            <v>0</v>
          </cell>
        </row>
        <row r="15207">
          <cell r="AA15207">
            <v>0</v>
          </cell>
        </row>
        <row r="15208">
          <cell r="AA15208">
            <v>0</v>
          </cell>
        </row>
        <row r="15209">
          <cell r="AA15209">
            <v>0</v>
          </cell>
        </row>
        <row r="15210">
          <cell r="AA15210">
            <v>0</v>
          </cell>
        </row>
        <row r="15211">
          <cell r="AA15211">
            <v>0</v>
          </cell>
        </row>
        <row r="15212">
          <cell r="AA15212">
            <v>0</v>
          </cell>
        </row>
        <row r="15213">
          <cell r="AA15213">
            <v>0</v>
          </cell>
        </row>
        <row r="15214">
          <cell r="AA15214">
            <v>0</v>
          </cell>
        </row>
        <row r="15215">
          <cell r="AA15215">
            <v>0</v>
          </cell>
        </row>
        <row r="15216">
          <cell r="AA15216">
            <v>0</v>
          </cell>
        </row>
        <row r="15217">
          <cell r="AA15217">
            <v>0</v>
          </cell>
        </row>
        <row r="15218">
          <cell r="AA15218">
            <v>0</v>
          </cell>
        </row>
        <row r="15219">
          <cell r="AA15219">
            <v>0</v>
          </cell>
        </row>
        <row r="15220">
          <cell r="AA15220">
            <v>0</v>
          </cell>
        </row>
        <row r="15221">
          <cell r="AA15221">
            <v>0</v>
          </cell>
        </row>
        <row r="15222">
          <cell r="AA15222">
            <v>0</v>
          </cell>
        </row>
        <row r="15223">
          <cell r="AA15223">
            <v>0</v>
          </cell>
        </row>
        <row r="15224">
          <cell r="AA15224">
            <v>0</v>
          </cell>
        </row>
        <row r="15225">
          <cell r="AA15225">
            <v>0</v>
          </cell>
        </row>
        <row r="15226">
          <cell r="AA15226">
            <v>0</v>
          </cell>
        </row>
        <row r="15227">
          <cell r="AA15227">
            <v>0</v>
          </cell>
        </row>
        <row r="15228">
          <cell r="AA15228">
            <v>0</v>
          </cell>
        </row>
        <row r="15229">
          <cell r="AA15229">
            <v>0</v>
          </cell>
        </row>
        <row r="15230">
          <cell r="AA15230">
            <v>0</v>
          </cell>
        </row>
        <row r="15231">
          <cell r="AA15231">
            <v>0</v>
          </cell>
        </row>
        <row r="15232">
          <cell r="AA15232">
            <v>0</v>
          </cell>
        </row>
        <row r="15233">
          <cell r="AA15233">
            <v>0</v>
          </cell>
        </row>
        <row r="15234">
          <cell r="AA15234">
            <v>0</v>
          </cell>
        </row>
        <row r="15235">
          <cell r="AA15235">
            <v>0</v>
          </cell>
        </row>
        <row r="15236">
          <cell r="AA15236">
            <v>0</v>
          </cell>
        </row>
        <row r="15237">
          <cell r="AA15237">
            <v>0</v>
          </cell>
        </row>
        <row r="15238">
          <cell r="AA15238">
            <v>0</v>
          </cell>
        </row>
        <row r="15239">
          <cell r="AA15239">
            <v>0</v>
          </cell>
        </row>
        <row r="15240">
          <cell r="AA15240">
            <v>0</v>
          </cell>
        </row>
        <row r="15241">
          <cell r="AA15241">
            <v>0</v>
          </cell>
        </row>
        <row r="15242">
          <cell r="AA15242">
            <v>0</v>
          </cell>
        </row>
        <row r="15243">
          <cell r="AA15243">
            <v>0</v>
          </cell>
        </row>
        <row r="15244">
          <cell r="AA15244">
            <v>0</v>
          </cell>
        </row>
        <row r="15245">
          <cell r="AA15245">
            <v>0</v>
          </cell>
        </row>
        <row r="15246">
          <cell r="AA15246">
            <v>0</v>
          </cell>
        </row>
        <row r="15247">
          <cell r="AA15247">
            <v>0</v>
          </cell>
        </row>
        <row r="15248">
          <cell r="AA15248">
            <v>0</v>
          </cell>
        </row>
        <row r="15249">
          <cell r="AA15249">
            <v>0</v>
          </cell>
        </row>
        <row r="15250">
          <cell r="AA15250">
            <v>0</v>
          </cell>
        </row>
        <row r="15251">
          <cell r="AA15251">
            <v>0</v>
          </cell>
        </row>
        <row r="15252">
          <cell r="AA15252">
            <v>0</v>
          </cell>
        </row>
        <row r="15253">
          <cell r="AA15253">
            <v>0</v>
          </cell>
        </row>
        <row r="15254">
          <cell r="AA15254">
            <v>0</v>
          </cell>
        </row>
        <row r="15255">
          <cell r="AA15255">
            <v>0</v>
          </cell>
        </row>
        <row r="15256">
          <cell r="AA15256">
            <v>0</v>
          </cell>
        </row>
        <row r="15257">
          <cell r="AA15257">
            <v>0</v>
          </cell>
        </row>
        <row r="15258">
          <cell r="AA15258">
            <v>0</v>
          </cell>
        </row>
        <row r="15259">
          <cell r="AA15259">
            <v>0</v>
          </cell>
        </row>
        <row r="15260">
          <cell r="AA15260">
            <v>0</v>
          </cell>
        </row>
        <row r="15261">
          <cell r="AA15261">
            <v>0</v>
          </cell>
        </row>
        <row r="15262">
          <cell r="AA15262">
            <v>0</v>
          </cell>
        </row>
        <row r="15263">
          <cell r="AA15263">
            <v>0</v>
          </cell>
        </row>
        <row r="15264">
          <cell r="AA15264">
            <v>0</v>
          </cell>
        </row>
        <row r="15265">
          <cell r="AA15265">
            <v>0</v>
          </cell>
        </row>
        <row r="15266">
          <cell r="AA15266">
            <v>0</v>
          </cell>
        </row>
        <row r="15267">
          <cell r="AA15267">
            <v>0</v>
          </cell>
        </row>
        <row r="15268">
          <cell r="AA15268">
            <v>0</v>
          </cell>
        </row>
        <row r="15269">
          <cell r="AA15269">
            <v>0</v>
          </cell>
        </row>
        <row r="15270">
          <cell r="AA15270">
            <v>0</v>
          </cell>
        </row>
        <row r="15271">
          <cell r="AA15271">
            <v>0</v>
          </cell>
        </row>
        <row r="15272">
          <cell r="AA15272">
            <v>0</v>
          </cell>
        </row>
        <row r="15273">
          <cell r="AA15273">
            <v>0</v>
          </cell>
        </row>
        <row r="15274">
          <cell r="AA15274">
            <v>0</v>
          </cell>
        </row>
        <row r="15275">
          <cell r="AA15275">
            <v>0</v>
          </cell>
        </row>
        <row r="15276">
          <cell r="AA15276">
            <v>0</v>
          </cell>
        </row>
        <row r="15277">
          <cell r="AA15277">
            <v>0</v>
          </cell>
        </row>
        <row r="15278">
          <cell r="AA15278">
            <v>0</v>
          </cell>
        </row>
        <row r="15279">
          <cell r="AA15279">
            <v>0</v>
          </cell>
        </row>
        <row r="15280">
          <cell r="AA15280">
            <v>0</v>
          </cell>
        </row>
        <row r="15281">
          <cell r="AA15281">
            <v>0</v>
          </cell>
        </row>
        <row r="15282">
          <cell r="AA15282">
            <v>0</v>
          </cell>
        </row>
        <row r="15283">
          <cell r="AA15283">
            <v>0</v>
          </cell>
        </row>
        <row r="15284">
          <cell r="AA15284">
            <v>0</v>
          </cell>
        </row>
        <row r="15285">
          <cell r="AA15285">
            <v>0</v>
          </cell>
        </row>
        <row r="15286">
          <cell r="AA15286">
            <v>0</v>
          </cell>
        </row>
        <row r="15287">
          <cell r="AA15287">
            <v>0</v>
          </cell>
        </row>
        <row r="15288">
          <cell r="AA15288">
            <v>0</v>
          </cell>
        </row>
        <row r="15289">
          <cell r="AA15289">
            <v>0</v>
          </cell>
        </row>
        <row r="15290">
          <cell r="AA15290">
            <v>0</v>
          </cell>
        </row>
        <row r="15291">
          <cell r="AA15291">
            <v>0</v>
          </cell>
        </row>
        <row r="15292">
          <cell r="AA15292">
            <v>0</v>
          </cell>
        </row>
        <row r="15293">
          <cell r="AA15293">
            <v>0</v>
          </cell>
        </row>
        <row r="15294">
          <cell r="AA15294">
            <v>0</v>
          </cell>
        </row>
        <row r="15295">
          <cell r="AA15295">
            <v>0</v>
          </cell>
        </row>
        <row r="15296">
          <cell r="AA15296">
            <v>0</v>
          </cell>
        </row>
        <row r="15297">
          <cell r="AA15297">
            <v>0</v>
          </cell>
        </row>
        <row r="15298">
          <cell r="AA15298">
            <v>0</v>
          </cell>
        </row>
        <row r="15299">
          <cell r="AA15299">
            <v>0</v>
          </cell>
        </row>
        <row r="15300">
          <cell r="AA15300">
            <v>0</v>
          </cell>
        </row>
        <row r="15301">
          <cell r="AA15301">
            <v>0</v>
          </cell>
        </row>
        <row r="15302">
          <cell r="AA15302">
            <v>0</v>
          </cell>
        </row>
        <row r="15303">
          <cell r="AA15303">
            <v>0</v>
          </cell>
        </row>
        <row r="15304">
          <cell r="AA15304">
            <v>0</v>
          </cell>
        </row>
        <row r="15305">
          <cell r="AA15305">
            <v>0</v>
          </cell>
        </row>
        <row r="15306">
          <cell r="AA15306">
            <v>0</v>
          </cell>
        </row>
        <row r="15307">
          <cell r="AA15307">
            <v>0</v>
          </cell>
        </row>
        <row r="15308">
          <cell r="AA15308">
            <v>0</v>
          </cell>
        </row>
        <row r="15309">
          <cell r="AA15309">
            <v>0</v>
          </cell>
        </row>
        <row r="15310">
          <cell r="AA15310">
            <v>0</v>
          </cell>
        </row>
        <row r="15311">
          <cell r="AA15311">
            <v>0</v>
          </cell>
        </row>
        <row r="15312">
          <cell r="AA15312">
            <v>0</v>
          </cell>
        </row>
        <row r="15313">
          <cell r="AA15313">
            <v>0</v>
          </cell>
        </row>
        <row r="15314">
          <cell r="AA15314">
            <v>0</v>
          </cell>
        </row>
        <row r="15315">
          <cell r="AA15315">
            <v>0</v>
          </cell>
        </row>
        <row r="15316">
          <cell r="AA15316">
            <v>0</v>
          </cell>
        </row>
        <row r="15317">
          <cell r="AA15317">
            <v>0</v>
          </cell>
        </row>
        <row r="15318">
          <cell r="AA15318">
            <v>0</v>
          </cell>
        </row>
        <row r="15319">
          <cell r="AA15319">
            <v>0</v>
          </cell>
        </row>
        <row r="15320">
          <cell r="AA15320">
            <v>0</v>
          </cell>
        </row>
        <row r="15321">
          <cell r="AA15321">
            <v>0</v>
          </cell>
        </row>
        <row r="15322">
          <cell r="AA15322">
            <v>0</v>
          </cell>
        </row>
        <row r="15323">
          <cell r="AA15323">
            <v>0</v>
          </cell>
        </row>
        <row r="15324">
          <cell r="AA15324">
            <v>0</v>
          </cell>
        </row>
        <row r="15325">
          <cell r="AA15325">
            <v>0</v>
          </cell>
        </row>
        <row r="15326">
          <cell r="AA15326">
            <v>0</v>
          </cell>
        </row>
        <row r="15327">
          <cell r="AA15327">
            <v>0</v>
          </cell>
        </row>
        <row r="15328">
          <cell r="AA15328">
            <v>0</v>
          </cell>
        </row>
        <row r="15329">
          <cell r="AA15329">
            <v>0</v>
          </cell>
        </row>
        <row r="15330">
          <cell r="AA15330">
            <v>0</v>
          </cell>
        </row>
        <row r="15331">
          <cell r="AA15331">
            <v>0</v>
          </cell>
        </row>
        <row r="15332">
          <cell r="AA15332">
            <v>0</v>
          </cell>
        </row>
        <row r="15333">
          <cell r="AA15333">
            <v>0</v>
          </cell>
        </row>
        <row r="15334">
          <cell r="AA15334">
            <v>0</v>
          </cell>
        </row>
        <row r="15335">
          <cell r="AA15335">
            <v>0</v>
          </cell>
        </row>
        <row r="15336">
          <cell r="AA15336">
            <v>0</v>
          </cell>
        </row>
        <row r="15337">
          <cell r="AA15337">
            <v>0</v>
          </cell>
        </row>
        <row r="15338">
          <cell r="AA15338">
            <v>0</v>
          </cell>
        </row>
        <row r="15339">
          <cell r="AA15339">
            <v>0</v>
          </cell>
        </row>
        <row r="15340">
          <cell r="AA15340">
            <v>0</v>
          </cell>
        </row>
        <row r="15341">
          <cell r="AA15341">
            <v>0</v>
          </cell>
        </row>
        <row r="15342">
          <cell r="AA15342">
            <v>0</v>
          </cell>
        </row>
        <row r="15343">
          <cell r="AA15343">
            <v>0</v>
          </cell>
        </row>
        <row r="15344">
          <cell r="AA15344">
            <v>0</v>
          </cell>
        </row>
        <row r="15345">
          <cell r="AA15345">
            <v>0</v>
          </cell>
        </row>
        <row r="15346">
          <cell r="AA15346">
            <v>0</v>
          </cell>
        </row>
        <row r="15347">
          <cell r="AA15347">
            <v>0</v>
          </cell>
        </row>
        <row r="15348">
          <cell r="AA15348">
            <v>0</v>
          </cell>
        </row>
        <row r="15349">
          <cell r="AA15349">
            <v>0</v>
          </cell>
        </row>
        <row r="15350">
          <cell r="AA15350">
            <v>0</v>
          </cell>
        </row>
        <row r="15351">
          <cell r="AA15351">
            <v>0</v>
          </cell>
        </row>
        <row r="15352">
          <cell r="AA15352">
            <v>0</v>
          </cell>
        </row>
        <row r="15353">
          <cell r="AA15353">
            <v>0</v>
          </cell>
        </row>
        <row r="15354">
          <cell r="AA15354">
            <v>0</v>
          </cell>
        </row>
        <row r="15355">
          <cell r="AA15355">
            <v>0</v>
          </cell>
        </row>
        <row r="15356">
          <cell r="AA15356">
            <v>0</v>
          </cell>
        </row>
        <row r="15357">
          <cell r="AA15357">
            <v>0</v>
          </cell>
        </row>
        <row r="15358">
          <cell r="AA15358">
            <v>0</v>
          </cell>
        </row>
        <row r="15359">
          <cell r="AA15359">
            <v>0</v>
          </cell>
        </row>
        <row r="15360">
          <cell r="AA15360">
            <v>0</v>
          </cell>
        </row>
        <row r="15361">
          <cell r="AA15361">
            <v>0</v>
          </cell>
        </row>
        <row r="15362">
          <cell r="AA15362">
            <v>0</v>
          </cell>
        </row>
        <row r="15363">
          <cell r="AA15363">
            <v>0</v>
          </cell>
        </row>
        <row r="15364">
          <cell r="AA15364">
            <v>0</v>
          </cell>
        </row>
        <row r="15365">
          <cell r="AA15365">
            <v>0</v>
          </cell>
        </row>
        <row r="15366">
          <cell r="AA15366">
            <v>0</v>
          </cell>
        </row>
        <row r="15367">
          <cell r="AA15367">
            <v>0</v>
          </cell>
        </row>
        <row r="15368">
          <cell r="AA15368">
            <v>0</v>
          </cell>
        </row>
        <row r="15369">
          <cell r="AA15369">
            <v>0</v>
          </cell>
        </row>
        <row r="15370">
          <cell r="AA15370">
            <v>0</v>
          </cell>
        </row>
        <row r="15371">
          <cell r="AA15371">
            <v>0</v>
          </cell>
        </row>
        <row r="15372">
          <cell r="AA15372">
            <v>0</v>
          </cell>
        </row>
        <row r="15373">
          <cell r="AA15373">
            <v>0</v>
          </cell>
        </row>
        <row r="15374">
          <cell r="AA15374">
            <v>0</v>
          </cell>
        </row>
        <row r="15375">
          <cell r="AA15375">
            <v>0</v>
          </cell>
        </row>
        <row r="15376">
          <cell r="AA15376">
            <v>0</v>
          </cell>
        </row>
        <row r="15377">
          <cell r="AA15377">
            <v>0</v>
          </cell>
        </row>
        <row r="15378">
          <cell r="AA15378">
            <v>0</v>
          </cell>
        </row>
        <row r="15379">
          <cell r="AA15379">
            <v>0</v>
          </cell>
        </row>
        <row r="15380">
          <cell r="AA15380">
            <v>0</v>
          </cell>
        </row>
        <row r="15381">
          <cell r="AA15381">
            <v>0</v>
          </cell>
        </row>
        <row r="15382">
          <cell r="AA15382">
            <v>0</v>
          </cell>
        </row>
        <row r="15383">
          <cell r="AA15383">
            <v>0</v>
          </cell>
        </row>
        <row r="15384">
          <cell r="AA15384">
            <v>0</v>
          </cell>
        </row>
        <row r="15385">
          <cell r="AA15385">
            <v>0</v>
          </cell>
        </row>
        <row r="15386">
          <cell r="AA15386">
            <v>0</v>
          </cell>
        </row>
        <row r="15387">
          <cell r="AA15387">
            <v>0</v>
          </cell>
        </row>
        <row r="15388">
          <cell r="AA15388">
            <v>0</v>
          </cell>
        </row>
        <row r="15389">
          <cell r="AA15389">
            <v>0</v>
          </cell>
        </row>
        <row r="15390">
          <cell r="AA15390">
            <v>0</v>
          </cell>
        </row>
        <row r="15391">
          <cell r="AA15391">
            <v>0</v>
          </cell>
        </row>
        <row r="15392">
          <cell r="AA15392">
            <v>0</v>
          </cell>
        </row>
        <row r="15393">
          <cell r="AA15393">
            <v>0</v>
          </cell>
        </row>
        <row r="15394">
          <cell r="AA15394">
            <v>0</v>
          </cell>
        </row>
        <row r="15395">
          <cell r="AA15395">
            <v>0</v>
          </cell>
        </row>
        <row r="15396">
          <cell r="AA15396">
            <v>0</v>
          </cell>
        </row>
        <row r="15397">
          <cell r="AA15397">
            <v>0</v>
          </cell>
        </row>
        <row r="15398">
          <cell r="AA15398">
            <v>0</v>
          </cell>
        </row>
        <row r="15399">
          <cell r="AA15399">
            <v>0</v>
          </cell>
        </row>
        <row r="15400">
          <cell r="AA15400">
            <v>0</v>
          </cell>
        </row>
        <row r="15401">
          <cell r="AA15401">
            <v>0</v>
          </cell>
        </row>
        <row r="15402">
          <cell r="AA15402">
            <v>0</v>
          </cell>
        </row>
        <row r="15403">
          <cell r="AA15403">
            <v>0</v>
          </cell>
        </row>
        <row r="15404">
          <cell r="AA15404">
            <v>0</v>
          </cell>
        </row>
        <row r="15405">
          <cell r="AA15405">
            <v>0</v>
          </cell>
        </row>
        <row r="15406">
          <cell r="AA15406">
            <v>0</v>
          </cell>
        </row>
        <row r="15407">
          <cell r="AA15407">
            <v>0</v>
          </cell>
        </row>
        <row r="15408">
          <cell r="AA15408">
            <v>0</v>
          </cell>
        </row>
        <row r="15409">
          <cell r="AA15409">
            <v>0</v>
          </cell>
        </row>
        <row r="15410">
          <cell r="AA15410">
            <v>0</v>
          </cell>
        </row>
        <row r="15411">
          <cell r="AA15411">
            <v>0</v>
          </cell>
        </row>
        <row r="15412">
          <cell r="AA15412">
            <v>0</v>
          </cell>
        </row>
        <row r="15413">
          <cell r="AA15413">
            <v>0</v>
          </cell>
        </row>
        <row r="15414">
          <cell r="AA15414">
            <v>0</v>
          </cell>
        </row>
        <row r="15415">
          <cell r="AA15415">
            <v>0</v>
          </cell>
        </row>
        <row r="15416">
          <cell r="AA15416">
            <v>0</v>
          </cell>
        </row>
        <row r="15417">
          <cell r="AA15417">
            <v>0</v>
          </cell>
        </row>
        <row r="15418">
          <cell r="AA15418">
            <v>0</v>
          </cell>
        </row>
        <row r="15419">
          <cell r="AA15419">
            <v>0</v>
          </cell>
        </row>
        <row r="15420">
          <cell r="AA15420">
            <v>0</v>
          </cell>
        </row>
        <row r="15421">
          <cell r="AA15421">
            <v>0</v>
          </cell>
        </row>
        <row r="15422">
          <cell r="AA15422">
            <v>0</v>
          </cell>
        </row>
        <row r="15423">
          <cell r="AA15423">
            <v>0</v>
          </cell>
        </row>
        <row r="15424">
          <cell r="AA15424">
            <v>0</v>
          </cell>
        </row>
        <row r="15425">
          <cell r="AA15425">
            <v>0</v>
          </cell>
        </row>
        <row r="15426">
          <cell r="AA15426">
            <v>0</v>
          </cell>
        </row>
        <row r="15427">
          <cell r="AA15427">
            <v>0</v>
          </cell>
        </row>
        <row r="15428">
          <cell r="AA15428">
            <v>0</v>
          </cell>
        </row>
        <row r="15429">
          <cell r="AA15429">
            <v>0</v>
          </cell>
        </row>
        <row r="15430">
          <cell r="AA15430">
            <v>0</v>
          </cell>
        </row>
        <row r="15431">
          <cell r="AA15431">
            <v>0</v>
          </cell>
        </row>
        <row r="15432">
          <cell r="AA15432">
            <v>0</v>
          </cell>
        </row>
        <row r="15433">
          <cell r="AA15433">
            <v>0</v>
          </cell>
        </row>
        <row r="15434">
          <cell r="AA15434">
            <v>0</v>
          </cell>
        </row>
        <row r="15435">
          <cell r="AA15435">
            <v>0</v>
          </cell>
        </row>
        <row r="15436">
          <cell r="AA15436">
            <v>0</v>
          </cell>
        </row>
        <row r="15437">
          <cell r="AA15437">
            <v>0</v>
          </cell>
        </row>
        <row r="15438">
          <cell r="AA15438">
            <v>0</v>
          </cell>
        </row>
        <row r="15439">
          <cell r="AA15439">
            <v>0</v>
          </cell>
        </row>
        <row r="15440">
          <cell r="AA15440">
            <v>0</v>
          </cell>
        </row>
        <row r="15441">
          <cell r="AA15441">
            <v>0</v>
          </cell>
        </row>
        <row r="15442">
          <cell r="AA15442">
            <v>0</v>
          </cell>
        </row>
        <row r="15443">
          <cell r="AA15443">
            <v>0</v>
          </cell>
        </row>
        <row r="15444">
          <cell r="AA15444">
            <v>0</v>
          </cell>
        </row>
        <row r="15445">
          <cell r="AA15445">
            <v>0</v>
          </cell>
        </row>
        <row r="15446">
          <cell r="AA15446">
            <v>0</v>
          </cell>
        </row>
        <row r="15447">
          <cell r="AA15447">
            <v>0</v>
          </cell>
        </row>
        <row r="15448">
          <cell r="AA15448">
            <v>0</v>
          </cell>
        </row>
        <row r="15449">
          <cell r="AA15449">
            <v>0</v>
          </cell>
        </row>
        <row r="15450">
          <cell r="AA15450">
            <v>0</v>
          </cell>
        </row>
        <row r="15451">
          <cell r="AA15451">
            <v>0</v>
          </cell>
        </row>
        <row r="15452">
          <cell r="AA15452">
            <v>0</v>
          </cell>
        </row>
        <row r="15453">
          <cell r="AA15453">
            <v>0</v>
          </cell>
        </row>
        <row r="15454">
          <cell r="AA15454">
            <v>0</v>
          </cell>
        </row>
        <row r="15455">
          <cell r="AA15455">
            <v>0</v>
          </cell>
        </row>
        <row r="15456">
          <cell r="AA15456">
            <v>0</v>
          </cell>
        </row>
        <row r="15457">
          <cell r="AA15457">
            <v>0</v>
          </cell>
        </row>
        <row r="15458">
          <cell r="AA15458">
            <v>0</v>
          </cell>
        </row>
        <row r="15459">
          <cell r="AA15459">
            <v>0</v>
          </cell>
        </row>
        <row r="15460">
          <cell r="AA15460">
            <v>0</v>
          </cell>
        </row>
        <row r="15461">
          <cell r="AA15461">
            <v>0</v>
          </cell>
        </row>
        <row r="15462">
          <cell r="AA15462">
            <v>0</v>
          </cell>
        </row>
        <row r="15463">
          <cell r="AA15463">
            <v>0</v>
          </cell>
        </row>
        <row r="15464">
          <cell r="AA15464">
            <v>0</v>
          </cell>
        </row>
        <row r="15465">
          <cell r="AA15465">
            <v>0</v>
          </cell>
        </row>
        <row r="15466">
          <cell r="AA15466">
            <v>0</v>
          </cell>
        </row>
        <row r="15467">
          <cell r="AA15467">
            <v>0</v>
          </cell>
        </row>
        <row r="15468">
          <cell r="AA15468">
            <v>0</v>
          </cell>
        </row>
        <row r="15469">
          <cell r="AA15469">
            <v>0</v>
          </cell>
        </row>
        <row r="15470">
          <cell r="AA15470">
            <v>0</v>
          </cell>
        </row>
        <row r="15471">
          <cell r="AA15471">
            <v>0</v>
          </cell>
        </row>
        <row r="15472">
          <cell r="AA15472">
            <v>0</v>
          </cell>
        </row>
        <row r="15473">
          <cell r="AA15473">
            <v>0</v>
          </cell>
        </row>
        <row r="15474">
          <cell r="AA15474">
            <v>0</v>
          </cell>
        </row>
        <row r="15475">
          <cell r="AA15475">
            <v>0</v>
          </cell>
        </row>
        <row r="15476">
          <cell r="AA15476">
            <v>0</v>
          </cell>
        </row>
        <row r="15477">
          <cell r="AA15477">
            <v>0</v>
          </cell>
        </row>
        <row r="15478">
          <cell r="AA15478">
            <v>0</v>
          </cell>
        </row>
        <row r="15479">
          <cell r="AA15479">
            <v>0</v>
          </cell>
        </row>
        <row r="15480">
          <cell r="AA15480">
            <v>0</v>
          </cell>
        </row>
        <row r="15481">
          <cell r="AA15481">
            <v>0</v>
          </cell>
        </row>
        <row r="15482">
          <cell r="AA15482">
            <v>0</v>
          </cell>
        </row>
        <row r="15483">
          <cell r="AA15483">
            <v>0</v>
          </cell>
        </row>
        <row r="15484">
          <cell r="AA15484">
            <v>0</v>
          </cell>
        </row>
        <row r="15485">
          <cell r="AA15485">
            <v>0</v>
          </cell>
        </row>
        <row r="15486">
          <cell r="AA15486">
            <v>0</v>
          </cell>
        </row>
        <row r="15487">
          <cell r="AA15487">
            <v>0</v>
          </cell>
        </row>
        <row r="15488">
          <cell r="AA15488">
            <v>0</v>
          </cell>
        </row>
        <row r="15489">
          <cell r="AA15489">
            <v>0</v>
          </cell>
        </row>
        <row r="15490">
          <cell r="AA15490">
            <v>0</v>
          </cell>
        </row>
        <row r="15491">
          <cell r="AA15491">
            <v>0</v>
          </cell>
        </row>
        <row r="15492">
          <cell r="AA15492">
            <v>0</v>
          </cell>
        </row>
        <row r="15493">
          <cell r="AA15493">
            <v>0</v>
          </cell>
        </row>
        <row r="15494">
          <cell r="AA15494">
            <v>0</v>
          </cell>
        </row>
        <row r="15495">
          <cell r="AA15495">
            <v>0</v>
          </cell>
        </row>
        <row r="15496">
          <cell r="AA15496">
            <v>0</v>
          </cell>
        </row>
        <row r="15497">
          <cell r="AA15497">
            <v>0</v>
          </cell>
        </row>
        <row r="15498">
          <cell r="AA15498">
            <v>0</v>
          </cell>
        </row>
        <row r="15499">
          <cell r="AA15499">
            <v>0</v>
          </cell>
        </row>
        <row r="15500">
          <cell r="AA15500">
            <v>0</v>
          </cell>
        </row>
        <row r="15501">
          <cell r="AA15501">
            <v>0</v>
          </cell>
        </row>
        <row r="15502">
          <cell r="AA15502">
            <v>0</v>
          </cell>
        </row>
        <row r="15503">
          <cell r="AA15503">
            <v>0</v>
          </cell>
        </row>
        <row r="15504">
          <cell r="AA15504">
            <v>0</v>
          </cell>
        </row>
        <row r="15505">
          <cell r="AA15505">
            <v>0</v>
          </cell>
        </row>
        <row r="15506">
          <cell r="AA15506">
            <v>0</v>
          </cell>
        </row>
        <row r="15507">
          <cell r="AA15507">
            <v>0</v>
          </cell>
        </row>
        <row r="15508">
          <cell r="AA15508">
            <v>0</v>
          </cell>
        </row>
        <row r="15509">
          <cell r="AA15509">
            <v>0</v>
          </cell>
        </row>
        <row r="15510">
          <cell r="AA15510">
            <v>0</v>
          </cell>
        </row>
        <row r="15511">
          <cell r="AA15511">
            <v>0</v>
          </cell>
        </row>
        <row r="15512">
          <cell r="AA15512">
            <v>0</v>
          </cell>
        </row>
        <row r="15513">
          <cell r="AA15513">
            <v>0</v>
          </cell>
        </row>
        <row r="15514">
          <cell r="AA15514">
            <v>0</v>
          </cell>
        </row>
        <row r="15515">
          <cell r="AA15515">
            <v>0</v>
          </cell>
        </row>
        <row r="15516">
          <cell r="AA15516">
            <v>0</v>
          </cell>
        </row>
        <row r="15517">
          <cell r="AA15517">
            <v>0</v>
          </cell>
        </row>
        <row r="15518">
          <cell r="AA15518">
            <v>0</v>
          </cell>
        </row>
        <row r="15519">
          <cell r="AA15519">
            <v>0</v>
          </cell>
        </row>
        <row r="15520">
          <cell r="AA15520">
            <v>0</v>
          </cell>
        </row>
        <row r="15521">
          <cell r="AA15521">
            <v>0</v>
          </cell>
        </row>
        <row r="15522">
          <cell r="AA15522">
            <v>0</v>
          </cell>
        </row>
        <row r="15523">
          <cell r="AA15523">
            <v>0</v>
          </cell>
        </row>
        <row r="15524">
          <cell r="AA15524">
            <v>0</v>
          </cell>
        </row>
        <row r="15525">
          <cell r="AA15525">
            <v>0</v>
          </cell>
        </row>
        <row r="15526">
          <cell r="AA15526">
            <v>0</v>
          </cell>
        </row>
        <row r="15527">
          <cell r="AA15527">
            <v>0</v>
          </cell>
        </row>
        <row r="15528">
          <cell r="AA15528">
            <v>0</v>
          </cell>
        </row>
        <row r="15529">
          <cell r="AA15529">
            <v>0</v>
          </cell>
        </row>
        <row r="15530">
          <cell r="AA15530">
            <v>0</v>
          </cell>
        </row>
        <row r="15531">
          <cell r="AA15531">
            <v>0</v>
          </cell>
        </row>
        <row r="15532">
          <cell r="AA15532">
            <v>0</v>
          </cell>
        </row>
        <row r="15533">
          <cell r="AA15533">
            <v>0</v>
          </cell>
        </row>
        <row r="15534">
          <cell r="AA15534">
            <v>0</v>
          </cell>
        </row>
        <row r="15535">
          <cell r="AA15535">
            <v>0</v>
          </cell>
        </row>
        <row r="15536">
          <cell r="AA15536">
            <v>0</v>
          </cell>
        </row>
        <row r="15537">
          <cell r="AA15537">
            <v>0</v>
          </cell>
        </row>
        <row r="15538">
          <cell r="AA15538">
            <v>0</v>
          </cell>
        </row>
        <row r="15539">
          <cell r="AA15539">
            <v>0</v>
          </cell>
        </row>
        <row r="15540">
          <cell r="AA15540">
            <v>0</v>
          </cell>
        </row>
        <row r="15541">
          <cell r="AA15541">
            <v>0</v>
          </cell>
        </row>
        <row r="15542">
          <cell r="AA15542">
            <v>0</v>
          </cell>
        </row>
        <row r="15543">
          <cell r="AA15543">
            <v>0</v>
          </cell>
        </row>
        <row r="15544">
          <cell r="AA15544">
            <v>0</v>
          </cell>
        </row>
        <row r="15545">
          <cell r="AA15545">
            <v>0</v>
          </cell>
        </row>
        <row r="15546">
          <cell r="AA15546">
            <v>0</v>
          </cell>
        </row>
        <row r="15547">
          <cell r="AA15547">
            <v>0</v>
          </cell>
        </row>
        <row r="15548">
          <cell r="AA15548">
            <v>0</v>
          </cell>
        </row>
        <row r="15549">
          <cell r="AA15549">
            <v>0</v>
          </cell>
        </row>
        <row r="15550">
          <cell r="AA15550">
            <v>0</v>
          </cell>
        </row>
        <row r="15551">
          <cell r="AA15551">
            <v>0</v>
          </cell>
        </row>
        <row r="15552">
          <cell r="AA15552">
            <v>0</v>
          </cell>
        </row>
        <row r="15553">
          <cell r="AA15553">
            <v>0</v>
          </cell>
        </row>
        <row r="15554">
          <cell r="AA15554">
            <v>0</v>
          </cell>
        </row>
        <row r="15555">
          <cell r="AA15555">
            <v>0</v>
          </cell>
        </row>
        <row r="15556">
          <cell r="AA15556">
            <v>0</v>
          </cell>
        </row>
        <row r="15557">
          <cell r="AA15557">
            <v>0</v>
          </cell>
        </row>
        <row r="15558">
          <cell r="AA15558">
            <v>0</v>
          </cell>
        </row>
        <row r="15559">
          <cell r="AA15559">
            <v>0</v>
          </cell>
        </row>
        <row r="15560">
          <cell r="AA15560">
            <v>0</v>
          </cell>
        </row>
        <row r="15561">
          <cell r="AA15561">
            <v>0</v>
          </cell>
        </row>
        <row r="15562">
          <cell r="AA15562">
            <v>0</v>
          </cell>
        </row>
        <row r="15563">
          <cell r="AA15563">
            <v>0</v>
          </cell>
        </row>
        <row r="15564">
          <cell r="AA15564">
            <v>0</v>
          </cell>
        </row>
        <row r="15565">
          <cell r="AA15565">
            <v>0</v>
          </cell>
        </row>
        <row r="15566">
          <cell r="AA15566">
            <v>0</v>
          </cell>
        </row>
        <row r="15567">
          <cell r="AA15567">
            <v>0</v>
          </cell>
        </row>
        <row r="15568">
          <cell r="AA15568">
            <v>0</v>
          </cell>
        </row>
        <row r="15569">
          <cell r="AA15569">
            <v>0</v>
          </cell>
        </row>
        <row r="15570">
          <cell r="AA15570">
            <v>0</v>
          </cell>
        </row>
        <row r="15571">
          <cell r="AA15571">
            <v>0</v>
          </cell>
        </row>
        <row r="15572">
          <cell r="AA15572">
            <v>0</v>
          </cell>
        </row>
        <row r="15573">
          <cell r="AA15573">
            <v>0</v>
          </cell>
        </row>
        <row r="15574">
          <cell r="AA15574">
            <v>0</v>
          </cell>
        </row>
        <row r="15575">
          <cell r="AA15575">
            <v>0</v>
          </cell>
        </row>
        <row r="15576">
          <cell r="AA15576">
            <v>0</v>
          </cell>
        </row>
        <row r="15577">
          <cell r="AA15577">
            <v>0</v>
          </cell>
        </row>
        <row r="15578">
          <cell r="AA15578">
            <v>0</v>
          </cell>
        </row>
        <row r="15579">
          <cell r="AA15579">
            <v>0</v>
          </cell>
        </row>
        <row r="15580">
          <cell r="AA15580">
            <v>0</v>
          </cell>
        </row>
        <row r="15581">
          <cell r="AA15581">
            <v>0</v>
          </cell>
        </row>
        <row r="15582">
          <cell r="AA15582">
            <v>0</v>
          </cell>
        </row>
        <row r="15583">
          <cell r="AA15583">
            <v>0</v>
          </cell>
        </row>
        <row r="15584">
          <cell r="AA15584">
            <v>0</v>
          </cell>
        </row>
        <row r="15585">
          <cell r="AA15585">
            <v>0</v>
          </cell>
        </row>
        <row r="15586">
          <cell r="AA15586">
            <v>0</v>
          </cell>
        </row>
        <row r="15587">
          <cell r="AA15587">
            <v>0</v>
          </cell>
        </row>
        <row r="15588">
          <cell r="AA15588">
            <v>0</v>
          </cell>
        </row>
        <row r="15589">
          <cell r="AA15589">
            <v>0</v>
          </cell>
        </row>
        <row r="15590">
          <cell r="AA15590">
            <v>0</v>
          </cell>
        </row>
        <row r="15591">
          <cell r="AA15591">
            <v>0</v>
          </cell>
        </row>
        <row r="15592">
          <cell r="AA15592">
            <v>0</v>
          </cell>
        </row>
        <row r="15593">
          <cell r="AA15593">
            <v>0</v>
          </cell>
        </row>
        <row r="15594">
          <cell r="AA15594">
            <v>0</v>
          </cell>
        </row>
        <row r="15595">
          <cell r="AA15595">
            <v>0</v>
          </cell>
        </row>
        <row r="15596">
          <cell r="AA15596">
            <v>0</v>
          </cell>
        </row>
        <row r="15597">
          <cell r="AA15597">
            <v>0</v>
          </cell>
        </row>
        <row r="15598">
          <cell r="AA15598">
            <v>0</v>
          </cell>
        </row>
        <row r="15599">
          <cell r="AA15599">
            <v>0</v>
          </cell>
        </row>
        <row r="15600">
          <cell r="AA15600">
            <v>0</v>
          </cell>
        </row>
        <row r="15601">
          <cell r="AA15601">
            <v>0</v>
          </cell>
        </row>
        <row r="15602">
          <cell r="AA15602">
            <v>0</v>
          </cell>
        </row>
        <row r="15603">
          <cell r="AA15603">
            <v>0</v>
          </cell>
        </row>
        <row r="15604">
          <cell r="AA15604">
            <v>0</v>
          </cell>
        </row>
        <row r="15605">
          <cell r="AA15605">
            <v>0</v>
          </cell>
        </row>
        <row r="15606">
          <cell r="AA15606">
            <v>0</v>
          </cell>
        </row>
        <row r="15607">
          <cell r="AA15607">
            <v>0</v>
          </cell>
        </row>
        <row r="15608">
          <cell r="AA15608">
            <v>0</v>
          </cell>
        </row>
        <row r="15609">
          <cell r="AA15609">
            <v>0</v>
          </cell>
        </row>
        <row r="15610">
          <cell r="AA15610">
            <v>0</v>
          </cell>
        </row>
        <row r="15611">
          <cell r="AA15611">
            <v>0</v>
          </cell>
        </row>
        <row r="15612">
          <cell r="AA15612">
            <v>0</v>
          </cell>
        </row>
        <row r="15613">
          <cell r="AA15613">
            <v>0</v>
          </cell>
        </row>
        <row r="15614">
          <cell r="AA15614">
            <v>0</v>
          </cell>
        </row>
        <row r="15615">
          <cell r="AA15615">
            <v>0</v>
          </cell>
        </row>
        <row r="15616">
          <cell r="AA15616">
            <v>0</v>
          </cell>
        </row>
        <row r="15617">
          <cell r="AA15617">
            <v>0</v>
          </cell>
        </row>
        <row r="15618">
          <cell r="AA15618">
            <v>0</v>
          </cell>
        </row>
        <row r="15619">
          <cell r="AA15619">
            <v>0</v>
          </cell>
        </row>
        <row r="15620">
          <cell r="AA15620">
            <v>0</v>
          </cell>
        </row>
        <row r="15621">
          <cell r="AA15621">
            <v>0</v>
          </cell>
        </row>
        <row r="15622">
          <cell r="AA15622">
            <v>0</v>
          </cell>
        </row>
        <row r="15623">
          <cell r="AA15623">
            <v>0</v>
          </cell>
        </row>
        <row r="15624">
          <cell r="AA15624">
            <v>0</v>
          </cell>
        </row>
        <row r="15625">
          <cell r="AA15625">
            <v>0</v>
          </cell>
        </row>
        <row r="15626">
          <cell r="AA15626">
            <v>0</v>
          </cell>
        </row>
        <row r="15627">
          <cell r="AA15627">
            <v>0</v>
          </cell>
        </row>
        <row r="15628">
          <cell r="AA15628">
            <v>0</v>
          </cell>
        </row>
        <row r="15629">
          <cell r="AA15629">
            <v>0</v>
          </cell>
        </row>
        <row r="15630">
          <cell r="AA15630">
            <v>0</v>
          </cell>
        </row>
        <row r="15631">
          <cell r="AA15631">
            <v>0</v>
          </cell>
        </row>
        <row r="15632">
          <cell r="AA15632">
            <v>0</v>
          </cell>
        </row>
        <row r="15633">
          <cell r="AA15633">
            <v>0</v>
          </cell>
        </row>
        <row r="15634">
          <cell r="AA15634">
            <v>0</v>
          </cell>
        </row>
        <row r="15635">
          <cell r="AA15635">
            <v>0</v>
          </cell>
        </row>
        <row r="15636">
          <cell r="AA15636">
            <v>0</v>
          </cell>
        </row>
        <row r="15637">
          <cell r="AA15637">
            <v>0</v>
          </cell>
        </row>
        <row r="15638">
          <cell r="AA15638">
            <v>0</v>
          </cell>
        </row>
        <row r="15639">
          <cell r="AA15639">
            <v>0</v>
          </cell>
        </row>
        <row r="15640">
          <cell r="AA15640">
            <v>0</v>
          </cell>
        </row>
        <row r="15641">
          <cell r="AA15641">
            <v>0</v>
          </cell>
        </row>
        <row r="15642">
          <cell r="AA15642">
            <v>0</v>
          </cell>
        </row>
        <row r="15643">
          <cell r="AA15643">
            <v>0</v>
          </cell>
        </row>
        <row r="15644">
          <cell r="AA15644">
            <v>0</v>
          </cell>
        </row>
        <row r="15645">
          <cell r="AA15645">
            <v>0</v>
          </cell>
        </row>
        <row r="15646">
          <cell r="AA15646">
            <v>0</v>
          </cell>
        </row>
        <row r="15647">
          <cell r="AA15647">
            <v>0</v>
          </cell>
        </row>
        <row r="15648">
          <cell r="AA15648">
            <v>0</v>
          </cell>
        </row>
        <row r="15649">
          <cell r="AA15649">
            <v>0</v>
          </cell>
        </row>
        <row r="15650">
          <cell r="AA15650">
            <v>0</v>
          </cell>
        </row>
        <row r="15651">
          <cell r="AA15651">
            <v>0</v>
          </cell>
        </row>
        <row r="15652">
          <cell r="AA15652">
            <v>0</v>
          </cell>
        </row>
        <row r="15653">
          <cell r="AA15653">
            <v>0</v>
          </cell>
        </row>
        <row r="15654">
          <cell r="AA15654">
            <v>0</v>
          </cell>
        </row>
        <row r="15655">
          <cell r="AA15655">
            <v>0</v>
          </cell>
        </row>
        <row r="15656">
          <cell r="AA15656">
            <v>0</v>
          </cell>
        </row>
        <row r="15657">
          <cell r="AA15657">
            <v>0</v>
          </cell>
        </row>
        <row r="15658">
          <cell r="AA15658">
            <v>0</v>
          </cell>
        </row>
        <row r="15659">
          <cell r="AA15659">
            <v>0</v>
          </cell>
        </row>
        <row r="15660">
          <cell r="AA15660">
            <v>0</v>
          </cell>
        </row>
        <row r="15661">
          <cell r="AA15661">
            <v>0</v>
          </cell>
        </row>
        <row r="15662">
          <cell r="AA15662">
            <v>0</v>
          </cell>
        </row>
        <row r="15663">
          <cell r="AA15663">
            <v>0</v>
          </cell>
        </row>
        <row r="15664">
          <cell r="AA15664">
            <v>0</v>
          </cell>
        </row>
        <row r="15665">
          <cell r="AA15665">
            <v>0</v>
          </cell>
        </row>
        <row r="15666">
          <cell r="AA15666">
            <v>0</v>
          </cell>
        </row>
        <row r="15667">
          <cell r="AA15667">
            <v>0</v>
          </cell>
        </row>
        <row r="15668">
          <cell r="AA15668">
            <v>0</v>
          </cell>
        </row>
        <row r="15669">
          <cell r="AA15669">
            <v>0</v>
          </cell>
        </row>
        <row r="15670">
          <cell r="AA15670">
            <v>0</v>
          </cell>
        </row>
        <row r="15671">
          <cell r="AA15671">
            <v>0</v>
          </cell>
        </row>
        <row r="15672">
          <cell r="AA15672">
            <v>0</v>
          </cell>
        </row>
        <row r="15673">
          <cell r="AA15673">
            <v>0</v>
          </cell>
        </row>
        <row r="15674">
          <cell r="AA15674">
            <v>0</v>
          </cell>
        </row>
        <row r="15675">
          <cell r="AA15675">
            <v>0</v>
          </cell>
        </row>
        <row r="15676">
          <cell r="AA15676">
            <v>0</v>
          </cell>
        </row>
        <row r="15677">
          <cell r="AA15677">
            <v>0</v>
          </cell>
        </row>
        <row r="15678">
          <cell r="AA15678">
            <v>0</v>
          </cell>
        </row>
        <row r="15679">
          <cell r="AA15679">
            <v>0</v>
          </cell>
        </row>
        <row r="15680">
          <cell r="AA15680">
            <v>0</v>
          </cell>
        </row>
        <row r="15681">
          <cell r="AA15681">
            <v>0</v>
          </cell>
        </row>
        <row r="15682">
          <cell r="AA15682">
            <v>0</v>
          </cell>
        </row>
        <row r="15683">
          <cell r="AA15683">
            <v>0</v>
          </cell>
        </row>
        <row r="15684">
          <cell r="AA15684">
            <v>0</v>
          </cell>
        </row>
        <row r="15685">
          <cell r="AA15685">
            <v>0</v>
          </cell>
        </row>
        <row r="15686">
          <cell r="AA15686">
            <v>0</v>
          </cell>
        </row>
        <row r="15687">
          <cell r="AA15687">
            <v>0</v>
          </cell>
        </row>
        <row r="15688">
          <cell r="AA15688">
            <v>0</v>
          </cell>
        </row>
        <row r="15689">
          <cell r="AA15689">
            <v>0</v>
          </cell>
        </row>
        <row r="15690">
          <cell r="AA15690">
            <v>0</v>
          </cell>
        </row>
        <row r="15691">
          <cell r="AA15691">
            <v>0</v>
          </cell>
        </row>
        <row r="15692">
          <cell r="AA15692">
            <v>0</v>
          </cell>
        </row>
        <row r="15693">
          <cell r="AA15693">
            <v>0</v>
          </cell>
        </row>
        <row r="15694">
          <cell r="AA15694">
            <v>0</v>
          </cell>
        </row>
        <row r="15695">
          <cell r="AA15695">
            <v>0</v>
          </cell>
        </row>
        <row r="15696">
          <cell r="AA15696">
            <v>0</v>
          </cell>
        </row>
        <row r="15697">
          <cell r="AA15697">
            <v>0</v>
          </cell>
        </row>
        <row r="15698">
          <cell r="AA15698">
            <v>0</v>
          </cell>
        </row>
        <row r="15699">
          <cell r="AA15699">
            <v>0</v>
          </cell>
        </row>
        <row r="15700">
          <cell r="AA15700">
            <v>0</v>
          </cell>
        </row>
        <row r="15701">
          <cell r="AA15701">
            <v>0</v>
          </cell>
        </row>
        <row r="15702">
          <cell r="AA15702">
            <v>0</v>
          </cell>
        </row>
        <row r="15703">
          <cell r="AA15703">
            <v>0</v>
          </cell>
        </row>
        <row r="15704">
          <cell r="AA15704">
            <v>0</v>
          </cell>
        </row>
        <row r="15705">
          <cell r="AA15705">
            <v>0</v>
          </cell>
        </row>
        <row r="15706">
          <cell r="AA15706">
            <v>0</v>
          </cell>
        </row>
        <row r="15707">
          <cell r="AA15707">
            <v>0</v>
          </cell>
        </row>
        <row r="15708">
          <cell r="AA15708">
            <v>0</v>
          </cell>
        </row>
        <row r="15709">
          <cell r="AA15709">
            <v>0</v>
          </cell>
        </row>
        <row r="15710">
          <cell r="AA15710">
            <v>0</v>
          </cell>
        </row>
        <row r="15711">
          <cell r="AA15711">
            <v>0</v>
          </cell>
        </row>
        <row r="15712">
          <cell r="AA15712">
            <v>0</v>
          </cell>
        </row>
        <row r="15713">
          <cell r="AA15713">
            <v>0</v>
          </cell>
        </row>
        <row r="15714">
          <cell r="AA15714">
            <v>0</v>
          </cell>
        </row>
        <row r="15715">
          <cell r="AA15715">
            <v>0</v>
          </cell>
        </row>
        <row r="15716">
          <cell r="AA15716">
            <v>0</v>
          </cell>
        </row>
        <row r="15717">
          <cell r="AA15717">
            <v>0</v>
          </cell>
        </row>
        <row r="15718">
          <cell r="AA15718">
            <v>0</v>
          </cell>
        </row>
        <row r="15719">
          <cell r="AA15719">
            <v>0</v>
          </cell>
        </row>
        <row r="15720">
          <cell r="AA15720">
            <v>0</v>
          </cell>
        </row>
        <row r="15721">
          <cell r="AA15721">
            <v>0</v>
          </cell>
        </row>
        <row r="15722">
          <cell r="AA15722">
            <v>0</v>
          </cell>
        </row>
        <row r="15723">
          <cell r="AA15723">
            <v>0</v>
          </cell>
        </row>
        <row r="15724">
          <cell r="AA15724">
            <v>0</v>
          </cell>
        </row>
        <row r="15725">
          <cell r="AA15725">
            <v>0</v>
          </cell>
        </row>
        <row r="15726">
          <cell r="AA15726">
            <v>0</v>
          </cell>
        </row>
        <row r="15727">
          <cell r="AA15727">
            <v>0</v>
          </cell>
        </row>
        <row r="15728">
          <cell r="AA15728">
            <v>0</v>
          </cell>
        </row>
        <row r="15729">
          <cell r="AA15729">
            <v>0</v>
          </cell>
        </row>
        <row r="15730">
          <cell r="AA15730">
            <v>0</v>
          </cell>
        </row>
        <row r="15731">
          <cell r="AA15731">
            <v>0</v>
          </cell>
        </row>
        <row r="15732">
          <cell r="AA15732">
            <v>0</v>
          </cell>
        </row>
        <row r="15733">
          <cell r="AA15733">
            <v>0</v>
          </cell>
        </row>
        <row r="15734">
          <cell r="AA15734">
            <v>0</v>
          </cell>
        </row>
        <row r="15735">
          <cell r="AA15735">
            <v>0</v>
          </cell>
        </row>
        <row r="15736">
          <cell r="AA15736">
            <v>0</v>
          </cell>
        </row>
        <row r="15737">
          <cell r="AA15737">
            <v>0</v>
          </cell>
        </row>
        <row r="15738">
          <cell r="AA15738">
            <v>0</v>
          </cell>
        </row>
        <row r="15739">
          <cell r="AA15739">
            <v>0</v>
          </cell>
        </row>
        <row r="15740">
          <cell r="AA15740">
            <v>0</v>
          </cell>
        </row>
        <row r="15741">
          <cell r="AA15741">
            <v>0</v>
          </cell>
        </row>
        <row r="15742">
          <cell r="AA15742">
            <v>0</v>
          </cell>
        </row>
        <row r="15743">
          <cell r="AA15743">
            <v>0</v>
          </cell>
        </row>
        <row r="15744">
          <cell r="AA15744">
            <v>0</v>
          </cell>
        </row>
        <row r="15745">
          <cell r="AA15745">
            <v>0</v>
          </cell>
        </row>
        <row r="15746">
          <cell r="AA15746">
            <v>0</v>
          </cell>
        </row>
        <row r="15747">
          <cell r="AA15747">
            <v>0</v>
          </cell>
        </row>
        <row r="15748">
          <cell r="AA15748">
            <v>0</v>
          </cell>
        </row>
        <row r="15749">
          <cell r="AA15749">
            <v>0</v>
          </cell>
        </row>
        <row r="15750">
          <cell r="AA15750">
            <v>0</v>
          </cell>
        </row>
        <row r="15751">
          <cell r="AA15751">
            <v>0</v>
          </cell>
        </row>
        <row r="15752">
          <cell r="AA15752">
            <v>0</v>
          </cell>
        </row>
        <row r="15753">
          <cell r="AA15753">
            <v>0</v>
          </cell>
        </row>
        <row r="15754">
          <cell r="AA15754">
            <v>0</v>
          </cell>
        </row>
        <row r="15755">
          <cell r="AA15755">
            <v>0</v>
          </cell>
        </row>
        <row r="15756">
          <cell r="AA15756">
            <v>0</v>
          </cell>
        </row>
        <row r="15757">
          <cell r="AA15757">
            <v>0</v>
          </cell>
        </row>
        <row r="15758">
          <cell r="AA15758">
            <v>0</v>
          </cell>
        </row>
        <row r="15759">
          <cell r="AA15759">
            <v>0</v>
          </cell>
        </row>
        <row r="15760">
          <cell r="AA15760">
            <v>0</v>
          </cell>
        </row>
        <row r="15761">
          <cell r="AA15761">
            <v>0</v>
          </cell>
        </row>
        <row r="15762">
          <cell r="AA15762">
            <v>0</v>
          </cell>
        </row>
        <row r="15763">
          <cell r="AA15763">
            <v>0</v>
          </cell>
        </row>
        <row r="15764">
          <cell r="AA15764">
            <v>0</v>
          </cell>
        </row>
        <row r="15765">
          <cell r="AA15765">
            <v>0</v>
          </cell>
        </row>
        <row r="15766">
          <cell r="AA15766">
            <v>0</v>
          </cell>
        </row>
        <row r="15767">
          <cell r="AA15767">
            <v>0</v>
          </cell>
        </row>
        <row r="15768">
          <cell r="AA15768">
            <v>0</v>
          </cell>
        </row>
        <row r="15769">
          <cell r="AA15769">
            <v>0</v>
          </cell>
        </row>
        <row r="15770">
          <cell r="AA15770">
            <v>0</v>
          </cell>
        </row>
        <row r="15771">
          <cell r="AA15771">
            <v>0</v>
          </cell>
        </row>
        <row r="15772">
          <cell r="AA15772">
            <v>0</v>
          </cell>
        </row>
        <row r="15773">
          <cell r="AA15773">
            <v>0</v>
          </cell>
        </row>
        <row r="15774">
          <cell r="AA15774">
            <v>0</v>
          </cell>
        </row>
        <row r="15775">
          <cell r="AA15775">
            <v>0</v>
          </cell>
        </row>
        <row r="15776">
          <cell r="AA15776">
            <v>0</v>
          </cell>
        </row>
        <row r="15777">
          <cell r="AA15777">
            <v>0</v>
          </cell>
        </row>
        <row r="15778">
          <cell r="AA15778">
            <v>0</v>
          </cell>
        </row>
        <row r="15779">
          <cell r="AA15779">
            <v>0</v>
          </cell>
        </row>
        <row r="15780">
          <cell r="AA15780">
            <v>0</v>
          </cell>
        </row>
        <row r="15781">
          <cell r="AA15781">
            <v>0</v>
          </cell>
        </row>
        <row r="15782">
          <cell r="AA15782">
            <v>0</v>
          </cell>
        </row>
        <row r="15783">
          <cell r="AA15783">
            <v>0</v>
          </cell>
        </row>
        <row r="15784">
          <cell r="AA15784">
            <v>0</v>
          </cell>
        </row>
        <row r="15785">
          <cell r="AA15785">
            <v>0</v>
          </cell>
        </row>
        <row r="15786">
          <cell r="AA15786">
            <v>0</v>
          </cell>
        </row>
        <row r="15787">
          <cell r="AA15787">
            <v>0</v>
          </cell>
        </row>
        <row r="15788">
          <cell r="AA15788">
            <v>0</v>
          </cell>
        </row>
        <row r="15789">
          <cell r="AA15789">
            <v>0</v>
          </cell>
        </row>
        <row r="15790">
          <cell r="AA15790">
            <v>0</v>
          </cell>
        </row>
        <row r="15791">
          <cell r="AA15791">
            <v>0</v>
          </cell>
        </row>
        <row r="15792">
          <cell r="AA15792">
            <v>0</v>
          </cell>
        </row>
        <row r="15793">
          <cell r="AA15793">
            <v>0</v>
          </cell>
        </row>
        <row r="15794">
          <cell r="AA15794">
            <v>0</v>
          </cell>
        </row>
        <row r="15795">
          <cell r="AA15795">
            <v>0</v>
          </cell>
        </row>
        <row r="15796">
          <cell r="AA15796">
            <v>0</v>
          </cell>
        </row>
        <row r="15797">
          <cell r="AA15797">
            <v>0</v>
          </cell>
        </row>
        <row r="15798">
          <cell r="AA15798">
            <v>0</v>
          </cell>
        </row>
        <row r="15799">
          <cell r="AA15799">
            <v>0</v>
          </cell>
        </row>
        <row r="15800">
          <cell r="AA15800">
            <v>0</v>
          </cell>
        </row>
        <row r="15801">
          <cell r="AA15801">
            <v>0</v>
          </cell>
        </row>
        <row r="15802">
          <cell r="AA15802">
            <v>0</v>
          </cell>
        </row>
        <row r="15803">
          <cell r="AA15803">
            <v>0</v>
          </cell>
        </row>
        <row r="15804">
          <cell r="AA15804">
            <v>0</v>
          </cell>
        </row>
        <row r="15805">
          <cell r="AA15805">
            <v>0</v>
          </cell>
        </row>
        <row r="15806">
          <cell r="AA15806">
            <v>0</v>
          </cell>
        </row>
        <row r="15807">
          <cell r="AA15807">
            <v>0</v>
          </cell>
        </row>
        <row r="15808">
          <cell r="AA15808">
            <v>0</v>
          </cell>
        </row>
        <row r="15809">
          <cell r="AA15809">
            <v>0</v>
          </cell>
        </row>
        <row r="15810">
          <cell r="AA15810">
            <v>0</v>
          </cell>
        </row>
        <row r="15811">
          <cell r="AA15811">
            <v>0</v>
          </cell>
        </row>
        <row r="15812">
          <cell r="AA15812">
            <v>0</v>
          </cell>
        </row>
        <row r="15813">
          <cell r="AA15813">
            <v>0</v>
          </cell>
        </row>
        <row r="15814">
          <cell r="AA15814">
            <v>0</v>
          </cell>
        </row>
        <row r="15815">
          <cell r="AA15815">
            <v>0</v>
          </cell>
        </row>
        <row r="15816">
          <cell r="AA15816">
            <v>0</v>
          </cell>
        </row>
        <row r="15817">
          <cell r="AA15817">
            <v>0</v>
          </cell>
        </row>
        <row r="15818">
          <cell r="AA15818">
            <v>0</v>
          </cell>
        </row>
        <row r="15819">
          <cell r="AA15819">
            <v>0</v>
          </cell>
        </row>
        <row r="15820">
          <cell r="AA15820">
            <v>0</v>
          </cell>
        </row>
        <row r="15821">
          <cell r="AA15821">
            <v>0</v>
          </cell>
        </row>
        <row r="15822">
          <cell r="AA15822">
            <v>0</v>
          </cell>
        </row>
        <row r="15823">
          <cell r="AA15823">
            <v>0</v>
          </cell>
        </row>
        <row r="15824">
          <cell r="AA15824">
            <v>0</v>
          </cell>
        </row>
        <row r="15825">
          <cell r="AA15825">
            <v>0</v>
          </cell>
        </row>
        <row r="15826">
          <cell r="AA15826">
            <v>0</v>
          </cell>
        </row>
        <row r="15827">
          <cell r="AA15827">
            <v>0</v>
          </cell>
        </row>
        <row r="15828">
          <cell r="AA15828">
            <v>0</v>
          </cell>
        </row>
        <row r="15829">
          <cell r="AA15829">
            <v>0</v>
          </cell>
        </row>
        <row r="15830">
          <cell r="AA15830">
            <v>0</v>
          </cell>
        </row>
        <row r="15831">
          <cell r="AA15831">
            <v>0</v>
          </cell>
        </row>
        <row r="15832">
          <cell r="AA15832">
            <v>0</v>
          </cell>
        </row>
        <row r="15833">
          <cell r="AA15833">
            <v>0</v>
          </cell>
        </row>
        <row r="15834">
          <cell r="AA15834">
            <v>0</v>
          </cell>
        </row>
        <row r="15835">
          <cell r="AA15835">
            <v>0</v>
          </cell>
        </row>
        <row r="15836">
          <cell r="AA15836">
            <v>0</v>
          </cell>
        </row>
        <row r="15837">
          <cell r="AA15837">
            <v>0</v>
          </cell>
        </row>
        <row r="15838">
          <cell r="AA15838">
            <v>0</v>
          </cell>
        </row>
        <row r="15839">
          <cell r="AA15839">
            <v>0</v>
          </cell>
        </row>
        <row r="15840">
          <cell r="AA15840">
            <v>0</v>
          </cell>
        </row>
        <row r="15841">
          <cell r="AA15841">
            <v>0</v>
          </cell>
        </row>
        <row r="15842">
          <cell r="AA15842">
            <v>0</v>
          </cell>
        </row>
        <row r="15843">
          <cell r="AA15843">
            <v>0</v>
          </cell>
        </row>
        <row r="15844">
          <cell r="AA15844">
            <v>0</v>
          </cell>
        </row>
        <row r="15845">
          <cell r="AA15845">
            <v>0</v>
          </cell>
        </row>
        <row r="15846">
          <cell r="AA15846">
            <v>0</v>
          </cell>
        </row>
        <row r="15847">
          <cell r="AA15847">
            <v>0</v>
          </cell>
        </row>
        <row r="15848">
          <cell r="AA15848">
            <v>0</v>
          </cell>
        </row>
        <row r="15849">
          <cell r="AA15849">
            <v>0</v>
          </cell>
        </row>
        <row r="15850">
          <cell r="AA15850">
            <v>0</v>
          </cell>
        </row>
        <row r="15851">
          <cell r="AA15851">
            <v>0</v>
          </cell>
        </row>
        <row r="15852">
          <cell r="AA15852">
            <v>0</v>
          </cell>
        </row>
        <row r="15853">
          <cell r="AA15853">
            <v>0</v>
          </cell>
        </row>
        <row r="15854">
          <cell r="AA15854">
            <v>0</v>
          </cell>
        </row>
        <row r="15855">
          <cell r="AA15855">
            <v>0</v>
          </cell>
        </row>
        <row r="15856">
          <cell r="AA15856">
            <v>0</v>
          </cell>
        </row>
        <row r="15857">
          <cell r="AA15857">
            <v>0</v>
          </cell>
        </row>
        <row r="15858">
          <cell r="AA15858">
            <v>0</v>
          </cell>
        </row>
        <row r="15859">
          <cell r="AA15859">
            <v>0</v>
          </cell>
        </row>
        <row r="15860">
          <cell r="AA15860">
            <v>0</v>
          </cell>
        </row>
        <row r="15861">
          <cell r="AA15861">
            <v>0</v>
          </cell>
        </row>
        <row r="15862">
          <cell r="AA15862">
            <v>0</v>
          </cell>
        </row>
        <row r="15863">
          <cell r="AA15863">
            <v>0</v>
          </cell>
        </row>
        <row r="15864">
          <cell r="AA15864">
            <v>0</v>
          </cell>
        </row>
        <row r="15865">
          <cell r="AA15865">
            <v>0</v>
          </cell>
        </row>
        <row r="15866">
          <cell r="AA15866">
            <v>0</v>
          </cell>
        </row>
        <row r="15867">
          <cell r="AA15867">
            <v>0</v>
          </cell>
        </row>
        <row r="15868">
          <cell r="AA15868">
            <v>0</v>
          </cell>
        </row>
        <row r="15869">
          <cell r="AA15869">
            <v>0</v>
          </cell>
        </row>
        <row r="15870">
          <cell r="AA15870">
            <v>0</v>
          </cell>
        </row>
        <row r="15871">
          <cell r="AA15871">
            <v>0</v>
          </cell>
        </row>
        <row r="15872">
          <cell r="AA15872">
            <v>0</v>
          </cell>
        </row>
        <row r="15873">
          <cell r="AA15873">
            <v>0</v>
          </cell>
        </row>
        <row r="15874">
          <cell r="AA15874">
            <v>0</v>
          </cell>
        </row>
        <row r="15875">
          <cell r="AA15875">
            <v>0</v>
          </cell>
        </row>
        <row r="15876">
          <cell r="AA15876">
            <v>0</v>
          </cell>
        </row>
        <row r="15877">
          <cell r="AA15877">
            <v>0</v>
          </cell>
        </row>
        <row r="15878">
          <cell r="AA15878">
            <v>0</v>
          </cell>
        </row>
        <row r="15879">
          <cell r="AA15879">
            <v>0</v>
          </cell>
        </row>
        <row r="15880">
          <cell r="AA15880">
            <v>0</v>
          </cell>
        </row>
        <row r="15881">
          <cell r="AA15881">
            <v>0</v>
          </cell>
        </row>
        <row r="15882">
          <cell r="AA15882">
            <v>0</v>
          </cell>
        </row>
        <row r="15883">
          <cell r="AA15883">
            <v>0</v>
          </cell>
        </row>
        <row r="15884">
          <cell r="AA15884">
            <v>0</v>
          </cell>
        </row>
        <row r="15885">
          <cell r="AA15885">
            <v>0</v>
          </cell>
        </row>
        <row r="15886">
          <cell r="AA15886">
            <v>0</v>
          </cell>
        </row>
        <row r="15887">
          <cell r="AA15887">
            <v>0</v>
          </cell>
        </row>
        <row r="15888">
          <cell r="AA15888">
            <v>0</v>
          </cell>
        </row>
        <row r="15889">
          <cell r="AA15889">
            <v>0</v>
          </cell>
        </row>
        <row r="15890">
          <cell r="AA15890">
            <v>0</v>
          </cell>
        </row>
        <row r="15891">
          <cell r="AA15891">
            <v>0</v>
          </cell>
        </row>
        <row r="15892">
          <cell r="AA15892">
            <v>0</v>
          </cell>
        </row>
        <row r="15893">
          <cell r="AA15893">
            <v>0</v>
          </cell>
        </row>
        <row r="15894">
          <cell r="AA15894">
            <v>0</v>
          </cell>
        </row>
        <row r="15895">
          <cell r="AA15895">
            <v>0</v>
          </cell>
        </row>
        <row r="15896">
          <cell r="AA15896">
            <v>0</v>
          </cell>
        </row>
        <row r="15897">
          <cell r="AA15897">
            <v>0</v>
          </cell>
        </row>
        <row r="15898">
          <cell r="AA15898">
            <v>0</v>
          </cell>
        </row>
        <row r="15899">
          <cell r="AA15899">
            <v>0</v>
          </cell>
        </row>
        <row r="15900">
          <cell r="AA15900">
            <v>0</v>
          </cell>
        </row>
        <row r="15901">
          <cell r="AA15901">
            <v>0</v>
          </cell>
        </row>
        <row r="15902">
          <cell r="AA15902">
            <v>0</v>
          </cell>
        </row>
        <row r="15903">
          <cell r="AA15903">
            <v>0</v>
          </cell>
        </row>
        <row r="15904">
          <cell r="AA15904">
            <v>0</v>
          </cell>
        </row>
        <row r="15905">
          <cell r="AA15905">
            <v>0</v>
          </cell>
        </row>
        <row r="15906">
          <cell r="AA15906">
            <v>0</v>
          </cell>
        </row>
        <row r="15907">
          <cell r="AA15907">
            <v>0</v>
          </cell>
        </row>
        <row r="15908">
          <cell r="AA15908">
            <v>0</v>
          </cell>
        </row>
        <row r="15909">
          <cell r="AA15909">
            <v>0</v>
          </cell>
        </row>
        <row r="15910">
          <cell r="AA15910">
            <v>0</v>
          </cell>
        </row>
        <row r="15911">
          <cell r="AA15911">
            <v>0</v>
          </cell>
        </row>
        <row r="15912">
          <cell r="AA15912">
            <v>0</v>
          </cell>
        </row>
        <row r="15913">
          <cell r="AA15913">
            <v>0</v>
          </cell>
        </row>
        <row r="15914">
          <cell r="AA15914">
            <v>0</v>
          </cell>
        </row>
        <row r="15915">
          <cell r="AA15915">
            <v>0</v>
          </cell>
        </row>
        <row r="15916">
          <cell r="AA15916">
            <v>0</v>
          </cell>
        </row>
        <row r="15917">
          <cell r="AA15917">
            <v>0</v>
          </cell>
        </row>
        <row r="15918">
          <cell r="AA15918">
            <v>0</v>
          </cell>
        </row>
        <row r="15919">
          <cell r="AA15919">
            <v>0</v>
          </cell>
        </row>
        <row r="15920">
          <cell r="AA15920">
            <v>0</v>
          </cell>
        </row>
        <row r="15921">
          <cell r="AA15921">
            <v>0</v>
          </cell>
        </row>
        <row r="15922">
          <cell r="AA15922">
            <v>0</v>
          </cell>
        </row>
        <row r="15923">
          <cell r="AA15923">
            <v>0</v>
          </cell>
        </row>
        <row r="15924">
          <cell r="AA15924">
            <v>0</v>
          </cell>
        </row>
        <row r="15925">
          <cell r="AA15925">
            <v>0</v>
          </cell>
        </row>
        <row r="15926">
          <cell r="AA15926">
            <v>0</v>
          </cell>
        </row>
        <row r="15927">
          <cell r="AA15927">
            <v>0</v>
          </cell>
        </row>
        <row r="15928">
          <cell r="AA15928">
            <v>0</v>
          </cell>
        </row>
        <row r="15929">
          <cell r="AA15929">
            <v>0</v>
          </cell>
        </row>
        <row r="15930">
          <cell r="AA15930">
            <v>0</v>
          </cell>
        </row>
        <row r="15931">
          <cell r="AA15931">
            <v>0</v>
          </cell>
        </row>
        <row r="15932">
          <cell r="AA15932">
            <v>0</v>
          </cell>
        </row>
        <row r="15933">
          <cell r="AA15933">
            <v>0</v>
          </cell>
        </row>
        <row r="15934">
          <cell r="AA15934">
            <v>0</v>
          </cell>
        </row>
        <row r="15935">
          <cell r="AA15935">
            <v>0</v>
          </cell>
        </row>
        <row r="15936">
          <cell r="AA15936">
            <v>0</v>
          </cell>
        </row>
        <row r="15937">
          <cell r="AA15937">
            <v>0</v>
          </cell>
        </row>
        <row r="15938">
          <cell r="AA15938">
            <v>0</v>
          </cell>
        </row>
        <row r="15939">
          <cell r="AA15939">
            <v>0</v>
          </cell>
        </row>
        <row r="15940">
          <cell r="AA15940">
            <v>0</v>
          </cell>
        </row>
        <row r="15941">
          <cell r="AA15941">
            <v>0</v>
          </cell>
        </row>
        <row r="15942">
          <cell r="AA15942">
            <v>0</v>
          </cell>
        </row>
        <row r="15943">
          <cell r="AA15943">
            <v>0</v>
          </cell>
        </row>
        <row r="15944">
          <cell r="AA15944">
            <v>0</v>
          </cell>
        </row>
        <row r="15945">
          <cell r="AA15945">
            <v>0</v>
          </cell>
        </row>
        <row r="15946">
          <cell r="AA15946">
            <v>0</v>
          </cell>
        </row>
        <row r="15947">
          <cell r="AA15947">
            <v>0</v>
          </cell>
        </row>
        <row r="15948">
          <cell r="AA15948">
            <v>0</v>
          </cell>
        </row>
        <row r="15949">
          <cell r="AA15949">
            <v>0</v>
          </cell>
        </row>
        <row r="15950">
          <cell r="AA15950">
            <v>0</v>
          </cell>
        </row>
        <row r="15951">
          <cell r="AA15951">
            <v>0</v>
          </cell>
        </row>
        <row r="15952">
          <cell r="AA15952">
            <v>0</v>
          </cell>
        </row>
        <row r="15953">
          <cell r="AA15953">
            <v>0</v>
          </cell>
        </row>
        <row r="15954">
          <cell r="AA15954">
            <v>0</v>
          </cell>
        </row>
        <row r="15955">
          <cell r="AA15955">
            <v>0</v>
          </cell>
        </row>
        <row r="15956">
          <cell r="AA15956">
            <v>0</v>
          </cell>
        </row>
        <row r="15957">
          <cell r="AA15957">
            <v>0</v>
          </cell>
        </row>
        <row r="15958">
          <cell r="AA15958">
            <v>0</v>
          </cell>
        </row>
        <row r="15959">
          <cell r="AA15959">
            <v>0</v>
          </cell>
        </row>
        <row r="15960">
          <cell r="AA15960">
            <v>0</v>
          </cell>
        </row>
        <row r="15961">
          <cell r="AA15961">
            <v>0</v>
          </cell>
        </row>
        <row r="15962">
          <cell r="AA15962">
            <v>0</v>
          </cell>
        </row>
        <row r="15963">
          <cell r="AA15963">
            <v>0</v>
          </cell>
        </row>
        <row r="15964">
          <cell r="AA15964">
            <v>0</v>
          </cell>
        </row>
        <row r="15965">
          <cell r="AA15965">
            <v>0</v>
          </cell>
        </row>
        <row r="15966">
          <cell r="AA15966">
            <v>0</v>
          </cell>
        </row>
        <row r="15967">
          <cell r="AA15967">
            <v>0</v>
          </cell>
        </row>
        <row r="15968">
          <cell r="AA15968">
            <v>0</v>
          </cell>
        </row>
        <row r="15969">
          <cell r="AA15969">
            <v>0</v>
          </cell>
        </row>
        <row r="15970">
          <cell r="AA15970">
            <v>0</v>
          </cell>
        </row>
        <row r="15971">
          <cell r="AA15971">
            <v>0</v>
          </cell>
        </row>
        <row r="15972">
          <cell r="AA15972">
            <v>0</v>
          </cell>
        </row>
        <row r="15973">
          <cell r="AA15973">
            <v>0</v>
          </cell>
        </row>
        <row r="15974">
          <cell r="AA15974">
            <v>0</v>
          </cell>
        </row>
        <row r="15975">
          <cell r="AA15975">
            <v>0</v>
          </cell>
        </row>
        <row r="15976">
          <cell r="AA15976">
            <v>0</v>
          </cell>
        </row>
        <row r="15977">
          <cell r="AA15977">
            <v>0</v>
          </cell>
        </row>
        <row r="15978">
          <cell r="AA15978">
            <v>0</v>
          </cell>
        </row>
        <row r="15979">
          <cell r="AA15979">
            <v>0</v>
          </cell>
        </row>
        <row r="15980">
          <cell r="AA15980">
            <v>0</v>
          </cell>
        </row>
        <row r="15981">
          <cell r="AA15981">
            <v>0</v>
          </cell>
        </row>
        <row r="15982">
          <cell r="AA15982">
            <v>0</v>
          </cell>
        </row>
        <row r="15983">
          <cell r="AA15983">
            <v>0</v>
          </cell>
        </row>
        <row r="15984">
          <cell r="AA15984">
            <v>0</v>
          </cell>
        </row>
        <row r="15985">
          <cell r="AA15985">
            <v>0</v>
          </cell>
        </row>
        <row r="15986">
          <cell r="AA15986">
            <v>0</v>
          </cell>
        </row>
        <row r="15987">
          <cell r="AA15987">
            <v>0</v>
          </cell>
        </row>
        <row r="15988">
          <cell r="AA15988">
            <v>0</v>
          </cell>
        </row>
        <row r="15989">
          <cell r="AA15989">
            <v>0</v>
          </cell>
        </row>
        <row r="15990">
          <cell r="AA15990">
            <v>0</v>
          </cell>
        </row>
        <row r="15991">
          <cell r="AA15991">
            <v>0</v>
          </cell>
        </row>
        <row r="15992">
          <cell r="AA15992">
            <v>0</v>
          </cell>
        </row>
        <row r="15993">
          <cell r="AA15993">
            <v>0</v>
          </cell>
        </row>
        <row r="15994">
          <cell r="AA15994">
            <v>0</v>
          </cell>
        </row>
        <row r="15995">
          <cell r="AA15995">
            <v>0</v>
          </cell>
        </row>
        <row r="15996">
          <cell r="AA15996">
            <v>0</v>
          </cell>
        </row>
        <row r="15997">
          <cell r="AA15997">
            <v>0</v>
          </cell>
        </row>
        <row r="15998">
          <cell r="AA15998">
            <v>0</v>
          </cell>
        </row>
        <row r="15999">
          <cell r="AA15999">
            <v>0</v>
          </cell>
        </row>
        <row r="16000">
          <cell r="AA16000">
            <v>0</v>
          </cell>
        </row>
        <row r="16001">
          <cell r="AA16001">
            <v>0</v>
          </cell>
        </row>
        <row r="16002">
          <cell r="AA16002">
            <v>0</v>
          </cell>
        </row>
        <row r="16003">
          <cell r="AA16003">
            <v>0</v>
          </cell>
        </row>
        <row r="16004">
          <cell r="AA16004">
            <v>0</v>
          </cell>
        </row>
        <row r="16005">
          <cell r="AA16005">
            <v>0</v>
          </cell>
        </row>
        <row r="16006">
          <cell r="AA16006">
            <v>0</v>
          </cell>
        </row>
        <row r="16007">
          <cell r="AA16007">
            <v>0</v>
          </cell>
        </row>
        <row r="16008">
          <cell r="AA16008">
            <v>0</v>
          </cell>
        </row>
        <row r="16009">
          <cell r="AA16009">
            <v>0</v>
          </cell>
        </row>
        <row r="16010">
          <cell r="AA16010">
            <v>0</v>
          </cell>
        </row>
        <row r="16011">
          <cell r="AA16011">
            <v>0</v>
          </cell>
        </row>
        <row r="16012">
          <cell r="AA16012">
            <v>0</v>
          </cell>
        </row>
        <row r="16013">
          <cell r="AA16013">
            <v>0</v>
          </cell>
        </row>
        <row r="16014">
          <cell r="AA16014">
            <v>0</v>
          </cell>
        </row>
        <row r="16015">
          <cell r="AA16015">
            <v>0</v>
          </cell>
        </row>
        <row r="16016">
          <cell r="AA16016">
            <v>0</v>
          </cell>
        </row>
        <row r="16017">
          <cell r="AA16017">
            <v>0</v>
          </cell>
        </row>
        <row r="16018">
          <cell r="AA16018">
            <v>0</v>
          </cell>
        </row>
        <row r="16019">
          <cell r="AA16019">
            <v>0</v>
          </cell>
        </row>
        <row r="16020">
          <cell r="AA16020">
            <v>0</v>
          </cell>
        </row>
        <row r="16021">
          <cell r="AA16021">
            <v>0</v>
          </cell>
        </row>
        <row r="16022">
          <cell r="AA16022">
            <v>0</v>
          </cell>
        </row>
        <row r="16023">
          <cell r="AA16023">
            <v>0</v>
          </cell>
        </row>
        <row r="16024">
          <cell r="AA16024">
            <v>0</v>
          </cell>
        </row>
        <row r="16025">
          <cell r="AA16025">
            <v>0</v>
          </cell>
        </row>
        <row r="16026">
          <cell r="AA16026">
            <v>0</v>
          </cell>
        </row>
        <row r="16027">
          <cell r="AA16027">
            <v>0</v>
          </cell>
        </row>
        <row r="16028">
          <cell r="AA16028">
            <v>0</v>
          </cell>
        </row>
        <row r="16029">
          <cell r="AA16029">
            <v>0</v>
          </cell>
        </row>
        <row r="16030">
          <cell r="AA16030">
            <v>0</v>
          </cell>
        </row>
        <row r="16031">
          <cell r="AA16031">
            <v>0</v>
          </cell>
        </row>
        <row r="16032">
          <cell r="AA16032">
            <v>0</v>
          </cell>
        </row>
        <row r="16033">
          <cell r="AA16033">
            <v>0</v>
          </cell>
        </row>
        <row r="16034">
          <cell r="AA16034">
            <v>0</v>
          </cell>
        </row>
        <row r="16035">
          <cell r="AA16035">
            <v>0</v>
          </cell>
        </row>
        <row r="16036">
          <cell r="AA16036">
            <v>0</v>
          </cell>
        </row>
        <row r="16037">
          <cell r="AA16037">
            <v>0</v>
          </cell>
        </row>
        <row r="16038">
          <cell r="AA16038">
            <v>0</v>
          </cell>
        </row>
        <row r="16039">
          <cell r="AA16039">
            <v>0</v>
          </cell>
        </row>
        <row r="16040">
          <cell r="AA16040">
            <v>0</v>
          </cell>
        </row>
        <row r="16041">
          <cell r="AA16041">
            <v>0</v>
          </cell>
        </row>
        <row r="16042">
          <cell r="AA16042">
            <v>0</v>
          </cell>
        </row>
        <row r="16043">
          <cell r="AA16043">
            <v>0</v>
          </cell>
        </row>
        <row r="16044">
          <cell r="AA16044">
            <v>0</v>
          </cell>
        </row>
        <row r="16045">
          <cell r="AA16045">
            <v>0</v>
          </cell>
        </row>
        <row r="16046">
          <cell r="AA16046">
            <v>0</v>
          </cell>
        </row>
        <row r="16047">
          <cell r="AA16047">
            <v>0</v>
          </cell>
        </row>
        <row r="16048">
          <cell r="AA16048">
            <v>0</v>
          </cell>
        </row>
        <row r="16049">
          <cell r="AA16049">
            <v>0</v>
          </cell>
        </row>
        <row r="16050">
          <cell r="AA16050">
            <v>0</v>
          </cell>
        </row>
        <row r="16051">
          <cell r="AA16051">
            <v>0</v>
          </cell>
        </row>
        <row r="16052">
          <cell r="AA16052">
            <v>0</v>
          </cell>
        </row>
        <row r="16053">
          <cell r="AA16053">
            <v>0</v>
          </cell>
        </row>
        <row r="16054">
          <cell r="AA16054">
            <v>0</v>
          </cell>
        </row>
        <row r="16055">
          <cell r="AA16055">
            <v>0</v>
          </cell>
        </row>
        <row r="16056">
          <cell r="AA16056">
            <v>0</v>
          </cell>
        </row>
        <row r="16057">
          <cell r="AA16057">
            <v>0</v>
          </cell>
        </row>
        <row r="16058">
          <cell r="AA16058">
            <v>0</v>
          </cell>
        </row>
        <row r="16059">
          <cell r="AA16059">
            <v>0</v>
          </cell>
        </row>
        <row r="16060">
          <cell r="AA16060">
            <v>0</v>
          </cell>
        </row>
        <row r="16061">
          <cell r="AA16061">
            <v>0</v>
          </cell>
        </row>
        <row r="16062">
          <cell r="AA16062">
            <v>0</v>
          </cell>
        </row>
        <row r="16063">
          <cell r="AA16063">
            <v>0</v>
          </cell>
        </row>
        <row r="16064">
          <cell r="AA16064">
            <v>0</v>
          </cell>
        </row>
        <row r="16065">
          <cell r="AA16065">
            <v>0</v>
          </cell>
        </row>
        <row r="16066">
          <cell r="AA16066">
            <v>0</v>
          </cell>
        </row>
        <row r="16067">
          <cell r="AA16067">
            <v>0</v>
          </cell>
        </row>
        <row r="16068">
          <cell r="AA16068">
            <v>0</v>
          </cell>
        </row>
        <row r="16069">
          <cell r="AA16069">
            <v>0</v>
          </cell>
        </row>
        <row r="16070">
          <cell r="AA16070">
            <v>0</v>
          </cell>
        </row>
        <row r="16071">
          <cell r="AA16071">
            <v>0</v>
          </cell>
        </row>
        <row r="16072">
          <cell r="AA16072">
            <v>0</v>
          </cell>
        </row>
        <row r="16073">
          <cell r="AA16073">
            <v>0</v>
          </cell>
        </row>
        <row r="16074">
          <cell r="AA16074">
            <v>0</v>
          </cell>
        </row>
        <row r="16075">
          <cell r="AA16075">
            <v>0</v>
          </cell>
        </row>
        <row r="16076">
          <cell r="AA16076">
            <v>0</v>
          </cell>
        </row>
        <row r="16077">
          <cell r="AA16077">
            <v>0</v>
          </cell>
        </row>
        <row r="16078">
          <cell r="AA16078">
            <v>0</v>
          </cell>
        </row>
        <row r="16079">
          <cell r="AA16079">
            <v>0</v>
          </cell>
        </row>
        <row r="16080">
          <cell r="AA16080">
            <v>0</v>
          </cell>
        </row>
        <row r="16081">
          <cell r="AA16081">
            <v>0</v>
          </cell>
        </row>
        <row r="16082">
          <cell r="AA16082">
            <v>0</v>
          </cell>
        </row>
        <row r="16083">
          <cell r="AA16083">
            <v>0</v>
          </cell>
        </row>
        <row r="16084">
          <cell r="AA16084">
            <v>0</v>
          </cell>
        </row>
        <row r="16085">
          <cell r="AA16085">
            <v>0</v>
          </cell>
        </row>
        <row r="16086">
          <cell r="AA16086">
            <v>0</v>
          </cell>
        </row>
        <row r="16087">
          <cell r="AA16087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workbookViewId="0"/>
  </sheetViews>
  <sheetFormatPr defaultRowHeight="12.75" x14ac:dyDescent="0.2"/>
  <sheetData>
    <row r="1" spans="1:30" s="2" customFormat="1" x14ac:dyDescent="0.2">
      <c r="A1" s="3" t="s">
        <v>0</v>
      </c>
    </row>
    <row r="2" spans="1:30" s="2" customFormat="1" x14ac:dyDescent="0.2">
      <c r="A2" s="3" t="s">
        <v>1</v>
      </c>
    </row>
    <row r="3" spans="1:30" s="2" customForma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0" x14ac:dyDescent="0.2">
      <c r="A4" s="4" t="s">
        <v>196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2" customFormat="1" x14ac:dyDescent="0.2">
      <c r="A7" s="2" t="s">
        <v>5</v>
      </c>
    </row>
    <row r="8" spans="1:30" s="2" customFormat="1" x14ac:dyDescent="0.2">
      <c r="A8" s="2" t="s">
        <v>6</v>
      </c>
    </row>
    <row r="9" spans="1:30" s="2" customFormat="1" x14ac:dyDescent="0.2">
      <c r="A9" s="2" t="s">
        <v>7</v>
      </c>
    </row>
    <row r="10" spans="1:30" s="2" customFormat="1" x14ac:dyDescent="0.2">
      <c r="A10" s="2" t="s">
        <v>8</v>
      </c>
    </row>
    <row r="11" spans="1:30" s="2" customFormat="1" x14ac:dyDescent="0.2">
      <c r="A11" s="5" t="s">
        <v>9</v>
      </c>
    </row>
    <row r="12" spans="1:30" s="2" customFormat="1" x14ac:dyDescent="0.2">
      <c r="A12" s="2" t="s">
        <v>10</v>
      </c>
    </row>
    <row r="13" spans="1:30" s="2" customFormat="1" x14ac:dyDescent="0.2">
      <c r="A13" s="2" t="s">
        <v>11</v>
      </c>
    </row>
    <row r="14" spans="1:30" s="2" customFormat="1" x14ac:dyDescent="0.2">
      <c r="A14" s="5" t="s">
        <v>12</v>
      </c>
    </row>
    <row r="15" spans="1:30" s="2" customFormat="1" x14ac:dyDescent="0.2"/>
    <row r="16" spans="1:30" s="2" customFormat="1" x14ac:dyDescent="0.2">
      <c r="A16" s="3" t="s">
        <v>197</v>
      </c>
    </row>
    <row r="17" spans="1:1" s="2" customFormat="1" x14ac:dyDescent="0.2">
      <c r="A17" s="5" t="s">
        <v>13</v>
      </c>
    </row>
    <row r="18" spans="1:1" s="2" customFormat="1" x14ac:dyDescent="0.2">
      <c r="A18" s="5" t="s">
        <v>208</v>
      </c>
    </row>
    <row r="19" spans="1:1" s="2" customFormat="1" x14ac:dyDescent="0.2">
      <c r="A19" s="5" t="s">
        <v>14</v>
      </c>
    </row>
    <row r="20" spans="1:1" s="2" customFormat="1" x14ac:dyDescent="0.2">
      <c r="A20" s="2" t="s">
        <v>15</v>
      </c>
    </row>
    <row r="21" spans="1:1" s="2" customFormat="1" x14ac:dyDescent="0.2">
      <c r="A21" s="5" t="s">
        <v>209</v>
      </c>
    </row>
    <row r="22" spans="1:1" s="2" customFormat="1" x14ac:dyDescent="0.2">
      <c r="A22" s="5" t="s">
        <v>16</v>
      </c>
    </row>
    <row r="23" spans="1:1" s="2" customFormat="1" x14ac:dyDescent="0.2"/>
    <row r="24" spans="1:1" s="2" customFormat="1" x14ac:dyDescent="0.2">
      <c r="A24" s="3" t="s">
        <v>195</v>
      </c>
    </row>
    <row r="25" spans="1:1" s="2" customFormat="1" x14ac:dyDescent="0.2">
      <c r="A25" s="5" t="s">
        <v>198</v>
      </c>
    </row>
    <row r="26" spans="1:1" s="2" customFormat="1" x14ac:dyDescent="0.2">
      <c r="A26" s="5" t="s">
        <v>204</v>
      </c>
    </row>
    <row r="27" spans="1:1" s="2" customFormat="1" x14ac:dyDescent="0.2">
      <c r="A27" s="5" t="s">
        <v>200</v>
      </c>
    </row>
    <row r="28" spans="1:1" s="2" customFormat="1" x14ac:dyDescent="0.2">
      <c r="A28" s="2" t="s">
        <v>199</v>
      </c>
    </row>
    <row r="29" spans="1:1" s="2" customFormat="1" x14ac:dyDescent="0.2">
      <c r="A29" s="5" t="s">
        <v>207</v>
      </c>
    </row>
    <row r="30" spans="1:1" s="2" customFormat="1" x14ac:dyDescent="0.2">
      <c r="A30" s="5" t="s">
        <v>211</v>
      </c>
    </row>
    <row r="31" spans="1:1" s="2" customFormat="1" x14ac:dyDescent="0.2">
      <c r="A31" s="5" t="s">
        <v>206</v>
      </c>
    </row>
    <row r="32" spans="1:1" s="2" customFormat="1" x14ac:dyDescent="0.2">
      <c r="A32" s="5" t="s">
        <v>210</v>
      </c>
    </row>
    <row r="33" spans="1:12" s="2" customFormat="1" x14ac:dyDescent="0.2">
      <c r="A33" s="3"/>
    </row>
    <row r="34" spans="1:12" s="2" customFormat="1" x14ac:dyDescent="0.2">
      <c r="A34" s="3" t="s">
        <v>17</v>
      </c>
    </row>
    <row r="35" spans="1:12" s="2" customFormat="1" x14ac:dyDescent="0.2">
      <c r="A35" s="2" t="s">
        <v>18</v>
      </c>
    </row>
    <row r="36" spans="1:12" s="2" customFormat="1" x14ac:dyDescent="0.2">
      <c r="A36" s="2" t="s">
        <v>19</v>
      </c>
    </row>
    <row r="37" spans="1:12" s="2" customFormat="1" x14ac:dyDescent="0.2">
      <c r="A37" s="2" t="s">
        <v>20</v>
      </c>
    </row>
    <row r="38" spans="1:12" x14ac:dyDescent="0.2">
      <c r="A38" s="5" t="s">
        <v>21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">
      <c r="A39" s="2" t="s">
        <v>22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printOptions horizontalCentered="1"/>
  <pageMargins left="0.25" right="0.25" top="0.75" bottom="0.75" header="0.3" footer="0.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tabSelected="1" workbookViewId="0"/>
  </sheetViews>
  <sheetFormatPr defaultColWidth="8.7109375" defaultRowHeight="12.75" x14ac:dyDescent="0.2"/>
  <cols>
    <col min="1" max="1" width="6" style="7" customWidth="1"/>
    <col min="2" max="2" width="2.28515625" style="14" customWidth="1"/>
    <col min="3" max="3" width="7.42578125" style="14" customWidth="1"/>
    <col min="4" max="4" width="2.5703125" style="14" customWidth="1"/>
    <col min="5" max="5" width="7" style="14" customWidth="1"/>
    <col min="6" max="6" width="2.5703125" style="14" customWidth="1"/>
    <col min="7" max="7" width="5.7109375" style="14" customWidth="1"/>
    <col min="8" max="8" width="2.5703125" style="14" customWidth="1"/>
    <col min="9" max="9" width="6.7109375" style="14" customWidth="1"/>
    <col min="10" max="10" width="6" style="14" customWidth="1"/>
    <col min="11" max="11" width="6.7109375" style="14" customWidth="1"/>
    <col min="12" max="12" width="5.5703125" style="14" customWidth="1"/>
    <col min="13" max="13" width="6.7109375" style="14" customWidth="1"/>
    <col min="14" max="14" width="5.5703125" style="14" customWidth="1"/>
    <col min="15" max="15" width="2.5703125" style="14" customWidth="1"/>
    <col min="16" max="21" width="5.7109375" style="14" customWidth="1"/>
    <col min="22" max="22" width="2.7109375" style="14" customWidth="1"/>
    <col min="23" max="23" width="6.7109375" style="14" customWidth="1"/>
    <col min="24" max="24" width="5.7109375" style="14" customWidth="1"/>
    <col min="25" max="25" width="6.7109375" style="14" customWidth="1"/>
    <col min="26" max="26" width="5.5703125" style="14" customWidth="1"/>
    <col min="27" max="27" width="6.7109375" style="14" customWidth="1"/>
    <col min="28" max="28" width="5.5703125" style="14" customWidth="1"/>
    <col min="29" max="29" width="2.28515625" style="14" customWidth="1"/>
    <col min="30" max="30" width="7.42578125" style="14" bestFit="1" customWidth="1"/>
    <col min="31" max="31" width="8.28515625" style="14" customWidth="1"/>
    <col min="32" max="32" width="7.42578125" style="14" customWidth="1"/>
    <col min="33" max="33" width="3.5703125" style="14" customWidth="1"/>
    <col min="34" max="34" width="9.42578125" style="16" bestFit="1" customWidth="1"/>
    <col min="35" max="35" width="6.140625" style="14" customWidth="1"/>
    <col min="36" max="36" width="3.42578125" style="14" customWidth="1"/>
    <col min="37" max="38" width="9.7109375" style="14" customWidth="1"/>
    <col min="39" max="39" width="10.7109375" style="14" bestFit="1" customWidth="1"/>
    <col min="40" max="40" width="8.7109375" style="16"/>
    <col min="41" max="16384" width="8.7109375" style="14"/>
  </cols>
  <sheetData>
    <row r="1" spans="1:40" s="7" customFormat="1" ht="14.25" x14ac:dyDescent="0.2">
      <c r="A1" s="7" t="s">
        <v>23</v>
      </c>
      <c r="AH1" s="8"/>
      <c r="AN1" s="8"/>
    </row>
    <row r="2" spans="1:40" s="7" customFormat="1" x14ac:dyDescent="0.2">
      <c r="A2" s="7" t="s">
        <v>24</v>
      </c>
      <c r="I2" s="9" t="s">
        <v>25</v>
      </c>
      <c r="J2" s="9"/>
      <c r="K2" s="9"/>
      <c r="L2" s="9"/>
      <c r="M2" s="9"/>
      <c r="N2" s="9"/>
      <c r="O2" s="10"/>
      <c r="P2" s="9" t="s">
        <v>26</v>
      </c>
      <c r="Q2" s="9"/>
      <c r="R2" s="9"/>
      <c r="S2" s="9"/>
      <c r="T2" s="9"/>
      <c r="U2" s="9"/>
      <c r="W2" s="9" t="s">
        <v>27</v>
      </c>
      <c r="X2" s="9"/>
      <c r="Y2" s="9"/>
      <c r="Z2" s="9"/>
      <c r="AA2" s="9"/>
      <c r="AB2" s="9"/>
      <c r="AD2" s="273" t="s">
        <v>28</v>
      </c>
      <c r="AE2" s="273"/>
      <c r="AF2" s="273"/>
      <c r="AH2" s="8"/>
      <c r="AN2" s="8"/>
    </row>
    <row r="3" spans="1:40" s="7" customFormat="1" ht="14.25" x14ac:dyDescent="0.2">
      <c r="A3" s="7" t="s">
        <v>29</v>
      </c>
      <c r="G3" s="8" t="s">
        <v>30</v>
      </c>
      <c r="I3" s="11" t="s">
        <v>31</v>
      </c>
      <c r="J3" s="11"/>
      <c r="K3" s="276" t="s">
        <v>32</v>
      </c>
      <c r="L3" s="277"/>
      <c r="M3" s="11" t="s">
        <v>33</v>
      </c>
      <c r="N3" s="11"/>
      <c r="P3" s="11" t="s">
        <v>31</v>
      </c>
      <c r="Q3" s="11"/>
      <c r="R3" s="11" t="s">
        <v>34</v>
      </c>
      <c r="S3" s="11"/>
      <c r="T3" s="11" t="s">
        <v>33</v>
      </c>
      <c r="U3" s="11"/>
      <c r="W3" s="11" t="s">
        <v>35</v>
      </c>
      <c r="X3" s="11"/>
      <c r="Y3" s="11" t="s">
        <v>34</v>
      </c>
      <c r="Z3" s="11"/>
      <c r="AA3" s="11" t="s">
        <v>33</v>
      </c>
      <c r="AB3" s="11"/>
      <c r="AD3" s="274"/>
      <c r="AE3" s="274"/>
      <c r="AF3" s="274"/>
      <c r="AH3" s="8"/>
      <c r="AK3" s="278" t="s">
        <v>36</v>
      </c>
      <c r="AL3" s="278"/>
      <c r="AM3" s="278"/>
      <c r="AN3" s="279" t="s">
        <v>37</v>
      </c>
    </row>
    <row r="4" spans="1:40" s="7" customFormat="1" ht="14.25" x14ac:dyDescent="0.2">
      <c r="A4" s="12" t="s">
        <v>38</v>
      </c>
      <c r="B4" s="12"/>
      <c r="C4" s="9" t="s">
        <v>39</v>
      </c>
      <c r="D4" s="9"/>
      <c r="E4" s="9"/>
      <c r="F4" s="12"/>
      <c r="G4" s="228" t="s">
        <v>40</v>
      </c>
      <c r="H4" s="228"/>
      <c r="I4" s="228" t="s">
        <v>41</v>
      </c>
      <c r="J4" s="228" t="s">
        <v>42</v>
      </c>
      <c r="K4" s="228" t="s">
        <v>41</v>
      </c>
      <c r="L4" s="228" t="s">
        <v>42</v>
      </c>
      <c r="M4" s="228" t="s">
        <v>41</v>
      </c>
      <c r="N4" s="228" t="s">
        <v>42</v>
      </c>
      <c r="O4" s="228"/>
      <c r="P4" s="228" t="s">
        <v>41</v>
      </c>
      <c r="Q4" s="228" t="s">
        <v>43</v>
      </c>
      <c r="R4" s="228" t="s">
        <v>41</v>
      </c>
      <c r="S4" s="228" t="s">
        <v>43</v>
      </c>
      <c r="T4" s="228" t="s">
        <v>41</v>
      </c>
      <c r="U4" s="228" t="s">
        <v>43</v>
      </c>
      <c r="V4" s="228"/>
      <c r="W4" s="228" t="s">
        <v>41</v>
      </c>
      <c r="X4" s="228" t="s">
        <v>42</v>
      </c>
      <c r="Y4" s="228" t="s">
        <v>41</v>
      </c>
      <c r="Z4" s="228" t="s">
        <v>42</v>
      </c>
      <c r="AA4" s="228" t="s">
        <v>41</v>
      </c>
      <c r="AB4" s="228" t="s">
        <v>42</v>
      </c>
      <c r="AC4" s="228"/>
      <c r="AD4" s="228" t="s">
        <v>170</v>
      </c>
      <c r="AE4" s="228" t="s">
        <v>171</v>
      </c>
      <c r="AF4" s="226" t="s">
        <v>41</v>
      </c>
      <c r="AG4" s="12"/>
      <c r="AH4" s="228" t="s">
        <v>44</v>
      </c>
      <c r="AI4" s="13" t="s">
        <v>45</v>
      </c>
      <c r="AK4" s="228" t="s">
        <v>46</v>
      </c>
      <c r="AL4" s="228" t="s">
        <v>47</v>
      </c>
      <c r="AM4" s="228" t="s">
        <v>48</v>
      </c>
      <c r="AN4" s="280"/>
    </row>
    <row r="5" spans="1:40" ht="0.75" customHeight="1" x14ac:dyDescent="0.2">
      <c r="A5" s="8">
        <v>22</v>
      </c>
      <c r="C5" s="15">
        <v>45805</v>
      </c>
      <c r="D5" s="16" t="s">
        <v>49</v>
      </c>
      <c r="E5" s="15">
        <f t="shared" ref="E5:E25" si="0">C5+6</f>
        <v>45811</v>
      </c>
      <c r="G5" s="16"/>
      <c r="H5" s="16"/>
      <c r="I5" s="16"/>
      <c r="J5" s="16"/>
      <c r="K5" s="16"/>
      <c r="L5" s="16"/>
      <c r="M5" s="16">
        <f t="shared" ref="M5" si="1">K5+I5</f>
        <v>0</v>
      </c>
      <c r="N5" s="16">
        <f t="shared" ref="N5" si="2">L5+J5</f>
        <v>0</v>
      </c>
      <c r="O5" s="16"/>
      <c r="P5" s="16"/>
      <c r="Q5" s="16"/>
      <c r="R5" s="16"/>
      <c r="S5" s="16"/>
      <c r="T5" s="16">
        <f t="shared" ref="T5" si="3">P5+R5</f>
        <v>0</v>
      </c>
      <c r="U5" s="16">
        <f t="shared" ref="U5" si="4">Q5+S5</f>
        <v>0</v>
      </c>
      <c r="V5" s="16"/>
      <c r="W5" s="16"/>
      <c r="X5" s="16"/>
      <c r="Y5" s="16"/>
      <c r="Z5" s="16"/>
      <c r="AA5" s="16">
        <f t="shared" ref="AA5:AA8" si="5">Y5+W5</f>
        <v>0</v>
      </c>
      <c r="AB5" s="16">
        <f t="shared" ref="AB5:AB8" si="6">Z5+X5</f>
        <v>0</v>
      </c>
      <c r="AC5" s="16"/>
      <c r="AD5" s="16"/>
      <c r="AE5" s="16"/>
      <c r="AF5" s="16">
        <f t="shared" ref="AF5" si="7">SUM(AD5:AE5)</f>
        <v>0</v>
      </c>
      <c r="AH5" s="16">
        <f>AF5+AA5+T5+M5</f>
        <v>0</v>
      </c>
      <c r="AI5" s="14">
        <v>22</v>
      </c>
      <c r="AK5" s="6" t="e">
        <f>N5/M5</f>
        <v>#DIV/0!</v>
      </c>
      <c r="AL5" s="17" t="e">
        <f>U5/T5</f>
        <v>#DIV/0!</v>
      </c>
      <c r="AM5" s="17" t="e">
        <f>AB5/AA5</f>
        <v>#DIV/0!</v>
      </c>
      <c r="AN5" s="178" t="str">
        <f t="shared" ref="AN5:AN14" si="8">IFERROR(AH5/G5,"-")</f>
        <v>-</v>
      </c>
    </row>
    <row r="6" spans="1:40" hidden="1" x14ac:dyDescent="0.2">
      <c r="A6" s="8">
        <v>23</v>
      </c>
      <c r="C6" s="15">
        <f t="shared" ref="C6:C37" si="9">C5+7</f>
        <v>45812</v>
      </c>
      <c r="D6" s="16" t="s">
        <v>49</v>
      </c>
      <c r="E6" s="15">
        <f t="shared" si="0"/>
        <v>45818</v>
      </c>
      <c r="G6" s="16"/>
      <c r="H6" s="16"/>
      <c r="I6" s="16"/>
      <c r="J6" s="16"/>
      <c r="K6" s="16"/>
      <c r="L6" s="16"/>
      <c r="M6" s="8">
        <f t="shared" ref="M6" si="10">K6+I6</f>
        <v>0</v>
      </c>
      <c r="N6" s="8">
        <f t="shared" ref="N6:N8" si="11">L6+J6</f>
        <v>0</v>
      </c>
      <c r="O6" s="16"/>
      <c r="P6" s="16"/>
      <c r="Q6" s="16"/>
      <c r="R6" s="16"/>
      <c r="S6" s="16"/>
      <c r="T6" s="8">
        <v>0</v>
      </c>
      <c r="U6" s="8">
        <f t="shared" ref="U6:U8" si="12">Q6+S6</f>
        <v>0</v>
      </c>
      <c r="V6" s="16"/>
      <c r="W6" s="16"/>
      <c r="X6" s="16"/>
      <c r="Y6" s="16"/>
      <c r="Z6" s="16"/>
      <c r="AA6" s="8">
        <f t="shared" si="5"/>
        <v>0</v>
      </c>
      <c r="AB6" s="8">
        <f t="shared" si="6"/>
        <v>0</v>
      </c>
      <c r="AC6" s="16"/>
      <c r="AD6" s="16"/>
      <c r="AE6" s="16"/>
      <c r="AF6" s="8">
        <f t="shared" ref="AF6:AF8" si="13">SUM(AD6:AE6)</f>
        <v>0</v>
      </c>
      <c r="AH6" s="16">
        <f t="shared" ref="AH6:AH37" si="14">AF6+AA6+T6+M6</f>
        <v>0</v>
      </c>
      <c r="AI6" s="14">
        <v>23</v>
      </c>
      <c r="AK6" s="6" t="e">
        <f t="shared" ref="AK6:AK7" si="15">N6/M6</f>
        <v>#DIV/0!</v>
      </c>
      <c r="AL6" s="17" t="e">
        <f t="shared" ref="AL6:AL7" si="16">U6/T6</f>
        <v>#DIV/0!</v>
      </c>
      <c r="AM6" s="17" t="e">
        <f t="shared" ref="AM6:AM7" si="17">AB6/AA6</f>
        <v>#DIV/0!</v>
      </c>
      <c r="AN6" s="178" t="str">
        <f t="shared" si="8"/>
        <v>-</v>
      </c>
    </row>
    <row r="7" spans="1:40" hidden="1" x14ac:dyDescent="0.2">
      <c r="A7" s="8">
        <v>24</v>
      </c>
      <c r="C7" s="15">
        <f t="shared" si="9"/>
        <v>45819</v>
      </c>
      <c r="D7" s="16" t="s">
        <v>49</v>
      </c>
      <c r="E7" s="15">
        <f t="shared" si="0"/>
        <v>45825</v>
      </c>
      <c r="G7" s="16"/>
      <c r="H7" s="16"/>
      <c r="I7" s="16"/>
      <c r="J7" s="16"/>
      <c r="K7" s="16"/>
      <c r="L7" s="16"/>
      <c r="M7" s="8">
        <f>K7+I7</f>
        <v>0</v>
      </c>
      <c r="N7" s="8">
        <v>0</v>
      </c>
      <c r="O7" s="16"/>
      <c r="P7" s="16"/>
      <c r="Q7" s="16"/>
      <c r="R7" s="16"/>
      <c r="S7" s="16"/>
      <c r="T7" s="8">
        <v>0</v>
      </c>
      <c r="U7" s="8">
        <v>0</v>
      </c>
      <c r="V7" s="16"/>
      <c r="W7" s="16"/>
      <c r="X7" s="16"/>
      <c r="Y7" s="16"/>
      <c r="Z7" s="16"/>
      <c r="AA7" s="8">
        <v>0</v>
      </c>
      <c r="AB7" s="8">
        <v>0</v>
      </c>
      <c r="AC7" s="16"/>
      <c r="AD7" s="16"/>
      <c r="AE7" s="16"/>
      <c r="AF7" s="8">
        <f>AD7+AE7</f>
        <v>0</v>
      </c>
      <c r="AH7" s="16">
        <f>AF7+AA7+T7+M7</f>
        <v>0</v>
      </c>
      <c r="AI7" s="14">
        <v>24</v>
      </c>
      <c r="AK7" s="6" t="e">
        <f t="shared" si="15"/>
        <v>#DIV/0!</v>
      </c>
      <c r="AL7" s="17" t="e">
        <f t="shared" si="16"/>
        <v>#DIV/0!</v>
      </c>
      <c r="AM7" s="17" t="e">
        <f t="shared" si="17"/>
        <v>#DIV/0!</v>
      </c>
      <c r="AN7" s="178" t="str">
        <f t="shared" si="8"/>
        <v>-</v>
      </c>
    </row>
    <row r="8" spans="1:40" hidden="1" x14ac:dyDescent="0.2">
      <c r="A8" s="8">
        <v>25</v>
      </c>
      <c r="C8" s="15">
        <f t="shared" si="9"/>
        <v>45826</v>
      </c>
      <c r="D8" s="16" t="s">
        <v>49</v>
      </c>
      <c r="E8" s="15">
        <f t="shared" si="0"/>
        <v>45832</v>
      </c>
      <c r="G8" s="16"/>
      <c r="H8" s="16"/>
      <c r="I8" s="16"/>
      <c r="J8" s="16"/>
      <c r="K8" s="16"/>
      <c r="L8" s="16"/>
      <c r="M8" s="8">
        <f>K8+I8</f>
        <v>0</v>
      </c>
      <c r="N8" s="8">
        <f t="shared" si="11"/>
        <v>0</v>
      </c>
      <c r="O8" s="16"/>
      <c r="P8" s="16"/>
      <c r="Q8" s="16"/>
      <c r="R8" s="16"/>
      <c r="S8" s="16"/>
      <c r="T8" s="8">
        <f t="shared" ref="T8" si="18">P8+R8</f>
        <v>0</v>
      </c>
      <c r="U8" s="8">
        <f t="shared" si="12"/>
        <v>0</v>
      </c>
      <c r="V8" s="16"/>
      <c r="W8" s="16"/>
      <c r="X8" s="16"/>
      <c r="Y8" s="16"/>
      <c r="Z8" s="16"/>
      <c r="AA8" s="8">
        <f t="shared" si="5"/>
        <v>0</v>
      </c>
      <c r="AB8" s="8">
        <f t="shared" si="6"/>
        <v>0</v>
      </c>
      <c r="AC8" s="16"/>
      <c r="AD8" s="16"/>
      <c r="AE8" s="16"/>
      <c r="AF8" s="8">
        <f t="shared" si="13"/>
        <v>0</v>
      </c>
      <c r="AH8" s="16">
        <f t="shared" si="14"/>
        <v>0</v>
      </c>
      <c r="AI8" s="14">
        <v>25</v>
      </c>
      <c r="AK8" s="6" t="str">
        <f t="shared" ref="AK8:AK14" si="19">IFERROR(N8/M8,"-")</f>
        <v>-</v>
      </c>
      <c r="AL8" s="17" t="str">
        <f t="shared" ref="AL8:AL14" si="20">IFERROR(U8/T8,"-")</f>
        <v>-</v>
      </c>
      <c r="AM8" s="17" t="str">
        <f t="shared" ref="AM8:AM14" si="21">IFERROR(AB8/AA8,"-")</f>
        <v>-</v>
      </c>
      <c r="AN8" s="178" t="str">
        <f t="shared" si="8"/>
        <v>-</v>
      </c>
    </row>
    <row r="9" spans="1:40" x14ac:dyDescent="0.2">
      <c r="A9" s="8">
        <v>22</v>
      </c>
      <c r="C9" s="220">
        <v>46170</v>
      </c>
      <c r="D9" s="16" t="s">
        <v>50</v>
      </c>
      <c r="E9" s="221">
        <v>46176</v>
      </c>
      <c r="G9" s="16">
        <v>2</v>
      </c>
      <c r="H9" s="16"/>
      <c r="I9" s="16">
        <v>0</v>
      </c>
      <c r="J9" s="16">
        <v>0</v>
      </c>
      <c r="K9" s="16">
        <v>0</v>
      </c>
      <c r="L9" s="16">
        <v>0</v>
      </c>
      <c r="M9" s="8">
        <v>0</v>
      </c>
      <c r="N9" s="8">
        <v>0</v>
      </c>
      <c r="O9" s="16"/>
      <c r="P9" s="16">
        <v>0</v>
      </c>
      <c r="Q9" s="16">
        <v>0</v>
      </c>
      <c r="R9" s="16">
        <v>0</v>
      </c>
      <c r="S9" s="16">
        <v>0</v>
      </c>
      <c r="T9" s="8">
        <v>0</v>
      </c>
      <c r="U9" s="8">
        <v>0</v>
      </c>
      <c r="V9" s="16"/>
      <c r="W9" s="16">
        <v>2</v>
      </c>
      <c r="X9" s="16">
        <v>1</v>
      </c>
      <c r="Y9" s="16">
        <v>2</v>
      </c>
      <c r="Z9" s="16">
        <v>0</v>
      </c>
      <c r="AA9" s="8">
        <v>4</v>
      </c>
      <c r="AB9" s="8">
        <v>1</v>
      </c>
      <c r="AC9" s="16"/>
      <c r="AD9" s="16">
        <v>0</v>
      </c>
      <c r="AE9" s="16">
        <v>4</v>
      </c>
      <c r="AF9" s="8">
        <v>4</v>
      </c>
      <c r="AH9" s="16">
        <f t="shared" si="14"/>
        <v>8</v>
      </c>
      <c r="AI9" s="14">
        <v>22</v>
      </c>
      <c r="AK9" s="6" t="str">
        <f>IFERROR(N9/M9,"-")</f>
        <v>-</v>
      </c>
      <c r="AL9" s="17" t="str">
        <f t="shared" ref="AL9:AL12" si="22">IFERROR(U9/T9,"-")</f>
        <v>-</v>
      </c>
      <c r="AM9" s="17">
        <f t="shared" ref="AM9:AM12" si="23">IFERROR(AB9/AA9,"-")</f>
        <v>0.25</v>
      </c>
      <c r="AN9" s="178">
        <f>IFERROR(AH9/G9,"-")</f>
        <v>4</v>
      </c>
    </row>
    <row r="10" spans="1:40" x14ac:dyDescent="0.2">
      <c r="A10" s="8">
        <v>23</v>
      </c>
      <c r="C10" s="220">
        <v>46177</v>
      </c>
      <c r="D10" s="16" t="s">
        <v>50</v>
      </c>
      <c r="E10" s="221">
        <v>46183</v>
      </c>
      <c r="G10" s="16">
        <v>5</v>
      </c>
      <c r="H10" s="16"/>
      <c r="I10" s="16">
        <v>0</v>
      </c>
      <c r="J10" s="16">
        <v>0</v>
      </c>
      <c r="K10" s="16">
        <v>3</v>
      </c>
      <c r="L10" s="16">
        <v>0</v>
      </c>
      <c r="M10" s="8">
        <v>3</v>
      </c>
      <c r="N10" s="8">
        <v>0</v>
      </c>
      <c r="O10" s="16"/>
      <c r="P10" s="16">
        <v>0</v>
      </c>
      <c r="Q10" s="16">
        <v>0</v>
      </c>
      <c r="R10" s="16">
        <v>0</v>
      </c>
      <c r="S10" s="16">
        <v>0</v>
      </c>
      <c r="T10" s="8">
        <v>0</v>
      </c>
      <c r="U10" s="8">
        <v>0</v>
      </c>
      <c r="V10" s="16"/>
      <c r="W10" s="16">
        <v>6</v>
      </c>
      <c r="X10" s="16">
        <v>1</v>
      </c>
      <c r="Y10" s="16">
        <v>1</v>
      </c>
      <c r="Z10" s="16">
        <v>0</v>
      </c>
      <c r="AA10" s="8">
        <v>7</v>
      </c>
      <c r="AB10" s="8">
        <v>1</v>
      </c>
      <c r="AC10" s="16"/>
      <c r="AD10" s="16">
        <v>0</v>
      </c>
      <c r="AE10" s="16">
        <v>6</v>
      </c>
      <c r="AF10" s="8">
        <v>6</v>
      </c>
      <c r="AH10" s="16">
        <f t="shared" si="14"/>
        <v>16</v>
      </c>
      <c r="AI10" s="14">
        <v>23</v>
      </c>
      <c r="AK10" s="6">
        <f>IFERROR(N10/M10,"-")</f>
        <v>0</v>
      </c>
      <c r="AL10" s="17" t="str">
        <f t="shared" si="22"/>
        <v>-</v>
      </c>
      <c r="AM10" s="17">
        <f t="shared" si="23"/>
        <v>0.14285714285714285</v>
      </c>
      <c r="AN10" s="178">
        <f>IFERROR(AH10/G10,"-")</f>
        <v>3.2</v>
      </c>
    </row>
    <row r="11" spans="1:40" x14ac:dyDescent="0.2">
      <c r="A11" s="8">
        <v>24</v>
      </c>
      <c r="C11" s="220">
        <v>46184</v>
      </c>
      <c r="D11" s="16" t="s">
        <v>50</v>
      </c>
      <c r="E11" s="221">
        <v>46190</v>
      </c>
      <c r="G11" s="16">
        <v>2</v>
      </c>
      <c r="H11" s="16"/>
      <c r="I11" s="16">
        <v>0</v>
      </c>
      <c r="J11" s="16">
        <v>0</v>
      </c>
      <c r="K11" s="16">
        <v>0</v>
      </c>
      <c r="L11" s="16">
        <v>0</v>
      </c>
      <c r="M11" s="8">
        <v>0</v>
      </c>
      <c r="N11" s="8">
        <v>0</v>
      </c>
      <c r="O11" s="16"/>
      <c r="P11" s="16">
        <v>0</v>
      </c>
      <c r="Q11" s="16">
        <v>0</v>
      </c>
      <c r="R11" s="16">
        <v>0</v>
      </c>
      <c r="S11" s="16">
        <v>0</v>
      </c>
      <c r="T11" s="8">
        <v>0</v>
      </c>
      <c r="U11" s="8">
        <v>0</v>
      </c>
      <c r="V11" s="16"/>
      <c r="W11" s="16">
        <v>1</v>
      </c>
      <c r="X11" s="16">
        <v>0</v>
      </c>
      <c r="Y11" s="16">
        <v>1</v>
      </c>
      <c r="Z11" s="16">
        <v>0</v>
      </c>
      <c r="AA11" s="8">
        <v>2</v>
      </c>
      <c r="AB11" s="8">
        <v>0</v>
      </c>
      <c r="AC11" s="16"/>
      <c r="AD11" s="16">
        <v>0</v>
      </c>
      <c r="AE11" s="16">
        <v>1</v>
      </c>
      <c r="AF11" s="8">
        <v>1</v>
      </c>
      <c r="AH11" s="16">
        <f t="shared" si="14"/>
        <v>3</v>
      </c>
      <c r="AI11" s="14">
        <v>24</v>
      </c>
      <c r="AK11" s="6" t="str">
        <f>IFERROR(N11/M11,"-")</f>
        <v>-</v>
      </c>
      <c r="AL11" s="17" t="str">
        <f t="shared" si="22"/>
        <v>-</v>
      </c>
      <c r="AM11" s="17">
        <f t="shared" si="23"/>
        <v>0</v>
      </c>
      <c r="AN11" s="178">
        <f t="shared" ref="AN11:AN12" si="24">IFERROR(AH11/G11,"-")</f>
        <v>1.5</v>
      </c>
    </row>
    <row r="12" spans="1:40" x14ac:dyDescent="0.2">
      <c r="A12" s="8">
        <v>25</v>
      </c>
      <c r="C12" s="220">
        <v>46191</v>
      </c>
      <c r="D12" s="16" t="s">
        <v>50</v>
      </c>
      <c r="E12" s="221">
        <v>46197</v>
      </c>
      <c r="G12" s="16">
        <v>4</v>
      </c>
      <c r="H12" s="16"/>
      <c r="I12" s="16">
        <v>1</v>
      </c>
      <c r="J12" s="16">
        <v>0</v>
      </c>
      <c r="K12" s="16">
        <v>4</v>
      </c>
      <c r="L12" s="16">
        <v>1</v>
      </c>
      <c r="M12" s="8">
        <v>5</v>
      </c>
      <c r="N12" s="8">
        <v>1</v>
      </c>
      <c r="O12" s="16"/>
      <c r="P12" s="16">
        <v>0</v>
      </c>
      <c r="Q12" s="16">
        <v>0</v>
      </c>
      <c r="R12" s="16">
        <v>0</v>
      </c>
      <c r="S12" s="16">
        <v>0</v>
      </c>
      <c r="T12" s="8">
        <f>P12+R12</f>
        <v>0</v>
      </c>
      <c r="U12" s="8">
        <f>Q12+S12</f>
        <v>0</v>
      </c>
      <c r="V12" s="16"/>
      <c r="W12" s="16">
        <v>5</v>
      </c>
      <c r="X12" s="16">
        <v>1</v>
      </c>
      <c r="Y12" s="16">
        <v>3</v>
      </c>
      <c r="Z12" s="16">
        <v>0</v>
      </c>
      <c r="AA12" s="8">
        <f>W12+Y12</f>
        <v>8</v>
      </c>
      <c r="AB12" s="8">
        <f>X12+Z12</f>
        <v>1</v>
      </c>
      <c r="AC12" s="16"/>
      <c r="AD12" s="16">
        <v>0</v>
      </c>
      <c r="AE12" s="16">
        <v>7</v>
      </c>
      <c r="AF12" s="8">
        <f>AE12+AD12</f>
        <v>7</v>
      </c>
      <c r="AH12" s="16">
        <f t="shared" si="14"/>
        <v>20</v>
      </c>
      <c r="AI12" s="14">
        <v>25</v>
      </c>
      <c r="AK12" s="6">
        <f>IFERROR(N12/M12,"-")</f>
        <v>0.2</v>
      </c>
      <c r="AL12" s="17" t="str">
        <f t="shared" si="22"/>
        <v>-</v>
      </c>
      <c r="AM12" s="17">
        <f t="shared" si="23"/>
        <v>0.125</v>
      </c>
      <c r="AN12" s="178">
        <f t="shared" si="24"/>
        <v>5</v>
      </c>
    </row>
    <row r="13" spans="1:40" x14ac:dyDescent="0.2">
      <c r="A13" s="16">
        <v>26</v>
      </c>
      <c r="C13" s="220">
        <f>C8+7</f>
        <v>45833</v>
      </c>
      <c r="D13" s="16" t="s">
        <v>50</v>
      </c>
      <c r="E13" s="221">
        <f t="shared" si="0"/>
        <v>45839</v>
      </c>
      <c r="G13" s="16">
        <v>5</v>
      </c>
      <c r="H13" s="16"/>
      <c r="I13" s="16">
        <v>0</v>
      </c>
      <c r="J13" s="16">
        <v>0</v>
      </c>
      <c r="K13" s="16">
        <v>19</v>
      </c>
      <c r="L13" s="16">
        <v>1</v>
      </c>
      <c r="M13" s="8">
        <v>19</v>
      </c>
      <c r="N13" s="8">
        <v>1</v>
      </c>
      <c r="O13" s="16"/>
      <c r="P13" s="16">
        <v>0</v>
      </c>
      <c r="Q13" s="16">
        <v>0</v>
      </c>
      <c r="R13" s="16">
        <v>0</v>
      </c>
      <c r="S13" s="16">
        <v>0</v>
      </c>
      <c r="T13" s="8">
        <v>0</v>
      </c>
      <c r="U13" s="8">
        <v>0</v>
      </c>
      <c r="V13" s="16"/>
      <c r="W13" s="16">
        <v>4</v>
      </c>
      <c r="X13" s="16">
        <v>0</v>
      </c>
      <c r="Y13" s="16">
        <v>3</v>
      </c>
      <c r="Z13" s="16">
        <v>1</v>
      </c>
      <c r="AA13" s="8">
        <v>7</v>
      </c>
      <c r="AB13" s="8">
        <v>1</v>
      </c>
      <c r="AC13" s="16"/>
      <c r="AD13" s="16">
        <v>1</v>
      </c>
      <c r="AE13" s="16">
        <v>6</v>
      </c>
      <c r="AF13" s="8">
        <v>7</v>
      </c>
      <c r="AH13" s="16">
        <f t="shared" si="14"/>
        <v>33</v>
      </c>
      <c r="AI13" s="14">
        <v>26</v>
      </c>
      <c r="AK13" s="6">
        <f>IFERROR(N13/M13,"-")</f>
        <v>5.2631578947368418E-2</v>
      </c>
      <c r="AL13" s="17" t="str">
        <f t="shared" si="20"/>
        <v>-</v>
      </c>
      <c r="AM13" s="17">
        <f t="shared" si="21"/>
        <v>0.14285714285714285</v>
      </c>
      <c r="AN13" s="178">
        <f t="shared" si="8"/>
        <v>6.6</v>
      </c>
    </row>
    <row r="14" spans="1:40" x14ac:dyDescent="0.2">
      <c r="A14" s="16">
        <v>27</v>
      </c>
      <c r="C14" s="220">
        <f t="shared" si="9"/>
        <v>45840</v>
      </c>
      <c r="D14" s="16" t="s">
        <v>50</v>
      </c>
      <c r="E14" s="221">
        <f t="shared" si="0"/>
        <v>45846</v>
      </c>
      <c r="G14" s="16">
        <v>5</v>
      </c>
      <c r="H14" s="16"/>
      <c r="I14" s="16">
        <v>8</v>
      </c>
      <c r="J14" s="16">
        <v>2</v>
      </c>
      <c r="K14" s="16">
        <v>99</v>
      </c>
      <c r="L14" s="16">
        <v>17</v>
      </c>
      <c r="M14" s="8">
        <v>107</v>
      </c>
      <c r="N14" s="8">
        <v>19</v>
      </c>
      <c r="O14" s="16"/>
      <c r="P14" s="16">
        <v>0</v>
      </c>
      <c r="Q14" s="16">
        <v>0</v>
      </c>
      <c r="R14" s="16">
        <v>0</v>
      </c>
      <c r="S14" s="16">
        <v>0</v>
      </c>
      <c r="T14" s="8">
        <v>0</v>
      </c>
      <c r="U14" s="8">
        <v>0</v>
      </c>
      <c r="V14" s="16"/>
      <c r="W14" s="16">
        <v>1</v>
      </c>
      <c r="X14" s="16">
        <v>0</v>
      </c>
      <c r="Y14" s="16">
        <v>9</v>
      </c>
      <c r="Z14" s="16">
        <v>0</v>
      </c>
      <c r="AA14" s="8">
        <v>10</v>
      </c>
      <c r="AB14" s="8">
        <v>0</v>
      </c>
      <c r="AC14" s="16"/>
      <c r="AD14" s="16">
        <v>3</v>
      </c>
      <c r="AE14" s="16">
        <v>6</v>
      </c>
      <c r="AF14" s="8">
        <v>9</v>
      </c>
      <c r="AH14" s="16">
        <f t="shared" si="14"/>
        <v>126</v>
      </c>
      <c r="AI14" s="14">
        <v>27</v>
      </c>
      <c r="AK14" s="6">
        <f t="shared" si="19"/>
        <v>0.17757009345794392</v>
      </c>
      <c r="AL14" s="17" t="str">
        <f t="shared" si="20"/>
        <v>-</v>
      </c>
      <c r="AM14" s="17">
        <f t="shared" si="21"/>
        <v>0</v>
      </c>
      <c r="AN14" s="178">
        <f t="shared" si="8"/>
        <v>25.2</v>
      </c>
    </row>
    <row r="15" spans="1:40" x14ac:dyDescent="0.2">
      <c r="A15" s="16">
        <v>28</v>
      </c>
      <c r="C15" s="220">
        <f t="shared" si="9"/>
        <v>45847</v>
      </c>
      <c r="D15" s="16" t="s">
        <v>50</v>
      </c>
      <c r="E15" s="221">
        <f t="shared" si="0"/>
        <v>45853</v>
      </c>
      <c r="G15" s="16">
        <v>5</v>
      </c>
      <c r="H15" s="16"/>
      <c r="I15" s="16">
        <v>10</v>
      </c>
      <c r="J15" s="16">
        <v>1</v>
      </c>
      <c r="K15" s="16">
        <v>88</v>
      </c>
      <c r="L15" s="16">
        <v>14</v>
      </c>
      <c r="M15" s="8">
        <v>98</v>
      </c>
      <c r="N15" s="8">
        <v>15</v>
      </c>
      <c r="O15" s="16"/>
      <c r="P15" s="16">
        <v>0</v>
      </c>
      <c r="Q15" s="16">
        <v>0</v>
      </c>
      <c r="R15" s="16">
        <v>0</v>
      </c>
      <c r="S15" s="16">
        <v>0</v>
      </c>
      <c r="T15" s="8">
        <v>0</v>
      </c>
      <c r="U15" s="8">
        <v>0</v>
      </c>
      <c r="V15" s="16"/>
      <c r="W15" s="16">
        <v>2</v>
      </c>
      <c r="X15" s="16">
        <v>0</v>
      </c>
      <c r="Y15" s="16">
        <v>9</v>
      </c>
      <c r="Z15" s="16">
        <v>3</v>
      </c>
      <c r="AA15" s="8">
        <v>11</v>
      </c>
      <c r="AB15" s="8">
        <v>3</v>
      </c>
      <c r="AC15" s="16"/>
      <c r="AD15" s="16">
        <v>0</v>
      </c>
      <c r="AE15" s="16">
        <v>7</v>
      </c>
      <c r="AF15" s="8">
        <v>7</v>
      </c>
      <c r="AH15" s="16">
        <f t="shared" si="14"/>
        <v>116</v>
      </c>
      <c r="AI15" s="14">
        <v>28</v>
      </c>
      <c r="AK15" s="6">
        <f>IFERROR(N15/M15,"-")</f>
        <v>0.15306122448979592</v>
      </c>
      <c r="AL15" s="17" t="str">
        <f>IFERROR(U15/T15,"-")</f>
        <v>-</v>
      </c>
      <c r="AM15" s="17">
        <f>IFERROR(AB15/AA15,"-")</f>
        <v>0.27272727272727271</v>
      </c>
      <c r="AN15" s="178">
        <f>IFERROR(AH15/G15,"-")</f>
        <v>23.2</v>
      </c>
    </row>
    <row r="16" spans="1:40" s="7" customFormat="1" x14ac:dyDescent="0.2">
      <c r="A16" s="16">
        <v>29</v>
      </c>
      <c r="C16" s="220">
        <f t="shared" si="9"/>
        <v>45854</v>
      </c>
      <c r="D16" s="16" t="s">
        <v>50</v>
      </c>
      <c r="E16" s="221">
        <f t="shared" si="0"/>
        <v>45860</v>
      </c>
      <c r="G16" s="16">
        <v>5</v>
      </c>
      <c r="H16" s="16"/>
      <c r="I16" s="16">
        <v>11</v>
      </c>
      <c r="J16" s="16">
        <v>2</v>
      </c>
      <c r="K16" s="16">
        <v>24</v>
      </c>
      <c r="L16" s="16">
        <v>5</v>
      </c>
      <c r="M16" s="8">
        <v>35</v>
      </c>
      <c r="N16" s="8">
        <v>7</v>
      </c>
      <c r="O16" s="8"/>
      <c r="P16" s="16">
        <v>0</v>
      </c>
      <c r="Q16" s="16">
        <v>0</v>
      </c>
      <c r="R16" s="16">
        <v>0</v>
      </c>
      <c r="S16" s="16">
        <v>0</v>
      </c>
      <c r="T16" s="8">
        <v>0</v>
      </c>
      <c r="U16" s="8">
        <v>0</v>
      </c>
      <c r="V16" s="8"/>
      <c r="W16" s="16">
        <v>2</v>
      </c>
      <c r="X16" s="16">
        <v>0</v>
      </c>
      <c r="Y16" s="16">
        <v>3</v>
      </c>
      <c r="Z16" s="16">
        <v>0</v>
      </c>
      <c r="AA16" s="8">
        <v>5</v>
      </c>
      <c r="AB16" s="8">
        <v>0</v>
      </c>
      <c r="AC16" s="8"/>
      <c r="AD16" s="16">
        <v>0</v>
      </c>
      <c r="AE16" s="16">
        <v>3</v>
      </c>
      <c r="AF16" s="8">
        <v>3</v>
      </c>
      <c r="AH16" s="16">
        <f t="shared" si="14"/>
        <v>43</v>
      </c>
      <c r="AI16" s="14">
        <v>29</v>
      </c>
      <c r="AK16" s="6">
        <f>IFERROR(N16/M16,"-")</f>
        <v>0.2</v>
      </c>
      <c r="AL16" s="17" t="str">
        <f>IFERROR(U16/T16,"-")</f>
        <v>-</v>
      </c>
      <c r="AM16" s="17">
        <f>IFERROR(AB16/AA16,"-")</f>
        <v>0</v>
      </c>
      <c r="AN16" s="178">
        <f>IFERROR(AH16/G16,"-")</f>
        <v>8.6</v>
      </c>
    </row>
    <row r="17" spans="1:40" s="7" customFormat="1" x14ac:dyDescent="0.2">
      <c r="A17" s="16">
        <v>30</v>
      </c>
      <c r="C17" s="220">
        <f t="shared" si="9"/>
        <v>45861</v>
      </c>
      <c r="D17" s="16" t="s">
        <v>50</v>
      </c>
      <c r="E17" s="221">
        <f t="shared" si="0"/>
        <v>45867</v>
      </c>
      <c r="G17" s="16">
        <v>5</v>
      </c>
      <c r="H17" s="16"/>
      <c r="I17" s="16">
        <v>51</v>
      </c>
      <c r="J17" s="16">
        <v>7</v>
      </c>
      <c r="K17" s="16">
        <v>119</v>
      </c>
      <c r="L17" s="16">
        <v>17</v>
      </c>
      <c r="M17" s="8">
        <v>170</v>
      </c>
      <c r="N17" s="8">
        <v>24</v>
      </c>
      <c r="O17" s="8"/>
      <c r="P17" s="16">
        <v>0</v>
      </c>
      <c r="Q17" s="16">
        <v>0</v>
      </c>
      <c r="R17" s="16">
        <v>0</v>
      </c>
      <c r="S17" s="16">
        <v>0</v>
      </c>
      <c r="T17" s="8">
        <v>0</v>
      </c>
      <c r="U17" s="8">
        <v>0</v>
      </c>
      <c r="V17" s="8"/>
      <c r="W17" s="16">
        <v>0</v>
      </c>
      <c r="X17" s="16">
        <v>0</v>
      </c>
      <c r="Y17" s="16">
        <v>6</v>
      </c>
      <c r="Z17" s="16">
        <v>0</v>
      </c>
      <c r="AA17" s="8">
        <v>6</v>
      </c>
      <c r="AB17" s="8">
        <v>0</v>
      </c>
      <c r="AC17" s="8"/>
      <c r="AD17" s="16">
        <v>0</v>
      </c>
      <c r="AE17" s="16">
        <v>2</v>
      </c>
      <c r="AF17" s="8">
        <v>2</v>
      </c>
      <c r="AH17" s="16">
        <f t="shared" si="14"/>
        <v>178</v>
      </c>
      <c r="AI17" s="14">
        <v>30</v>
      </c>
      <c r="AK17" s="6">
        <f>IFERROR(N17/M17,"-")</f>
        <v>0.14117647058823529</v>
      </c>
      <c r="AL17" s="17" t="str">
        <f>IFERROR(U17/T17,"-")</f>
        <v>-</v>
      </c>
      <c r="AM17" s="17">
        <f>IFERROR(AB17/AA17,"-")</f>
        <v>0</v>
      </c>
      <c r="AN17" s="178">
        <f>IFERROR(AH17/G17,"-")</f>
        <v>35.6</v>
      </c>
    </row>
    <row r="18" spans="1:40" x14ac:dyDescent="0.2">
      <c r="A18" s="16">
        <v>31</v>
      </c>
      <c r="B18" s="16"/>
      <c r="C18" s="220">
        <f t="shared" si="9"/>
        <v>45868</v>
      </c>
      <c r="D18" s="16" t="s">
        <v>50</v>
      </c>
      <c r="E18" s="221">
        <f t="shared" si="0"/>
        <v>45874</v>
      </c>
      <c r="F18" s="16"/>
      <c r="G18" s="16">
        <v>5</v>
      </c>
      <c r="H18" s="16"/>
      <c r="I18" s="18">
        <v>101</v>
      </c>
      <c r="J18" s="18">
        <v>7</v>
      </c>
      <c r="K18" s="18">
        <v>94</v>
      </c>
      <c r="L18" s="18">
        <v>10</v>
      </c>
      <c r="M18" s="8">
        <v>195</v>
      </c>
      <c r="N18" s="8">
        <v>17</v>
      </c>
      <c r="O18" s="8"/>
      <c r="P18" s="16">
        <v>0</v>
      </c>
      <c r="Q18" s="16">
        <v>0</v>
      </c>
      <c r="R18" s="16">
        <v>0</v>
      </c>
      <c r="S18" s="16">
        <v>0</v>
      </c>
      <c r="T18" s="8">
        <v>0</v>
      </c>
      <c r="U18" s="8">
        <v>0</v>
      </c>
      <c r="V18" s="8"/>
      <c r="W18" s="16">
        <v>2</v>
      </c>
      <c r="X18" s="16">
        <v>0</v>
      </c>
      <c r="Y18" s="16">
        <v>9</v>
      </c>
      <c r="Z18" s="16">
        <v>0</v>
      </c>
      <c r="AA18" s="8">
        <v>11</v>
      </c>
      <c r="AB18" s="8">
        <v>0</v>
      </c>
      <c r="AC18" s="8"/>
      <c r="AD18" s="16">
        <v>0</v>
      </c>
      <c r="AE18" s="16">
        <v>2</v>
      </c>
      <c r="AF18" s="8">
        <v>2</v>
      </c>
      <c r="AH18" s="16">
        <f t="shared" si="14"/>
        <v>208</v>
      </c>
      <c r="AI18" s="14">
        <v>31</v>
      </c>
      <c r="AK18" s="6">
        <f t="shared" ref="AK18:AK37" si="25">IFERROR(N18/M18,"-")</f>
        <v>8.7179487179487175E-2</v>
      </c>
      <c r="AL18" s="17" t="str">
        <f t="shared" ref="AL18:AL37" si="26">IFERROR(U18/T18,"-")</f>
        <v>-</v>
      </c>
      <c r="AM18" s="17">
        <f t="shared" ref="AM18:AM37" si="27">IFERROR(AB18/AA18,"-")</f>
        <v>0</v>
      </c>
      <c r="AN18" s="178">
        <f t="shared" ref="AN18:AN37" si="28">IFERROR(AH18/G18,"-")</f>
        <v>41.6</v>
      </c>
    </row>
    <row r="19" spans="1:40" ht="14.25" x14ac:dyDescent="0.2">
      <c r="A19" s="16">
        <v>32</v>
      </c>
      <c r="B19" s="16"/>
      <c r="C19" s="220">
        <f t="shared" si="9"/>
        <v>45875</v>
      </c>
      <c r="D19" s="16" t="s">
        <v>50</v>
      </c>
      <c r="E19" s="221">
        <f t="shared" si="0"/>
        <v>45881</v>
      </c>
      <c r="F19" s="19"/>
      <c r="G19" s="16">
        <v>5</v>
      </c>
      <c r="H19" s="16"/>
      <c r="I19" s="16">
        <v>68</v>
      </c>
      <c r="J19" s="16">
        <v>13</v>
      </c>
      <c r="K19" s="16">
        <v>65</v>
      </c>
      <c r="L19" s="16">
        <v>10</v>
      </c>
      <c r="M19" s="8">
        <v>133</v>
      </c>
      <c r="N19" s="8">
        <v>23</v>
      </c>
      <c r="O19" s="8"/>
      <c r="P19" s="16">
        <v>0</v>
      </c>
      <c r="Q19" s="16">
        <v>0</v>
      </c>
      <c r="R19" s="16">
        <v>0</v>
      </c>
      <c r="S19" s="16">
        <v>0</v>
      </c>
      <c r="T19" s="8">
        <v>0</v>
      </c>
      <c r="U19" s="8">
        <v>0</v>
      </c>
      <c r="V19" s="8"/>
      <c r="W19" s="16">
        <v>0</v>
      </c>
      <c r="X19" s="16">
        <v>0</v>
      </c>
      <c r="Y19" s="16">
        <v>6</v>
      </c>
      <c r="Z19" s="16">
        <v>1</v>
      </c>
      <c r="AA19" s="8">
        <v>6</v>
      </c>
      <c r="AB19" s="8">
        <v>1</v>
      </c>
      <c r="AC19" s="8"/>
      <c r="AD19" s="16">
        <v>0</v>
      </c>
      <c r="AE19" s="16">
        <v>0</v>
      </c>
      <c r="AF19" s="8">
        <v>0</v>
      </c>
      <c r="AH19" s="16">
        <f t="shared" si="14"/>
        <v>139</v>
      </c>
      <c r="AI19" s="14">
        <v>32</v>
      </c>
      <c r="AK19" s="6">
        <f t="shared" si="25"/>
        <v>0.17293233082706766</v>
      </c>
      <c r="AL19" s="17" t="str">
        <f t="shared" si="26"/>
        <v>-</v>
      </c>
      <c r="AM19" s="17">
        <f t="shared" si="27"/>
        <v>0.16666666666666666</v>
      </c>
      <c r="AN19" s="178">
        <f t="shared" si="28"/>
        <v>27.8</v>
      </c>
    </row>
    <row r="20" spans="1:40" ht="14.25" x14ac:dyDescent="0.2">
      <c r="A20" s="16">
        <v>33</v>
      </c>
      <c r="B20" s="16"/>
      <c r="C20" s="220">
        <f t="shared" si="9"/>
        <v>45882</v>
      </c>
      <c r="D20" s="16" t="s">
        <v>50</v>
      </c>
      <c r="E20" s="221">
        <f t="shared" si="0"/>
        <v>45888</v>
      </c>
      <c r="F20" s="19"/>
      <c r="G20" s="16">
        <v>5</v>
      </c>
      <c r="H20" s="16"/>
      <c r="I20" s="16">
        <v>9</v>
      </c>
      <c r="J20" s="16">
        <v>1</v>
      </c>
      <c r="K20" s="16">
        <v>8</v>
      </c>
      <c r="L20" s="16">
        <v>0</v>
      </c>
      <c r="M20" s="8">
        <v>17</v>
      </c>
      <c r="N20" s="8">
        <v>1</v>
      </c>
      <c r="O20" s="8"/>
      <c r="P20" s="16">
        <v>0</v>
      </c>
      <c r="Q20" s="16">
        <v>0</v>
      </c>
      <c r="R20" s="16">
        <v>0</v>
      </c>
      <c r="S20" s="16">
        <v>0</v>
      </c>
      <c r="T20" s="8">
        <v>0</v>
      </c>
      <c r="U20" s="8">
        <v>0</v>
      </c>
      <c r="V20" s="8"/>
      <c r="W20" s="16">
        <v>2</v>
      </c>
      <c r="X20" s="16">
        <v>0</v>
      </c>
      <c r="Y20" s="16">
        <v>1</v>
      </c>
      <c r="Z20" s="16">
        <v>0</v>
      </c>
      <c r="AA20" s="8">
        <v>3</v>
      </c>
      <c r="AB20" s="8">
        <v>0</v>
      </c>
      <c r="AC20" s="8"/>
      <c r="AD20" s="16">
        <v>1</v>
      </c>
      <c r="AE20" s="16">
        <v>1</v>
      </c>
      <c r="AF20" s="8">
        <v>2</v>
      </c>
      <c r="AH20" s="16">
        <f t="shared" si="14"/>
        <v>22</v>
      </c>
      <c r="AI20" s="14">
        <v>33</v>
      </c>
      <c r="AK20" s="6">
        <f t="shared" si="25"/>
        <v>5.8823529411764705E-2</v>
      </c>
      <c r="AL20" s="17" t="str">
        <f t="shared" si="26"/>
        <v>-</v>
      </c>
      <c r="AM20" s="17">
        <f t="shared" si="27"/>
        <v>0</v>
      </c>
      <c r="AN20" s="178">
        <f t="shared" si="28"/>
        <v>4.4000000000000004</v>
      </c>
    </row>
    <row r="21" spans="1:40" ht="14.25" x14ac:dyDescent="0.2">
      <c r="A21" s="16">
        <v>34</v>
      </c>
      <c r="B21" s="16"/>
      <c r="C21" s="220">
        <f t="shared" si="9"/>
        <v>45889</v>
      </c>
      <c r="D21" s="16" t="s">
        <v>50</v>
      </c>
      <c r="E21" s="221">
        <f t="shared" si="0"/>
        <v>45895</v>
      </c>
      <c r="F21" s="19"/>
      <c r="G21" s="16">
        <v>5</v>
      </c>
      <c r="H21" s="16"/>
      <c r="I21" s="16">
        <v>35</v>
      </c>
      <c r="J21" s="16">
        <v>5</v>
      </c>
      <c r="K21" s="16">
        <v>22</v>
      </c>
      <c r="L21" s="16">
        <v>4</v>
      </c>
      <c r="M21" s="8">
        <v>57</v>
      </c>
      <c r="N21" s="8">
        <v>9</v>
      </c>
      <c r="O21" s="16"/>
      <c r="P21" s="16">
        <v>0</v>
      </c>
      <c r="Q21" s="16">
        <v>0</v>
      </c>
      <c r="R21" s="16">
        <v>0</v>
      </c>
      <c r="S21" s="16">
        <v>0</v>
      </c>
      <c r="T21" s="8">
        <v>0</v>
      </c>
      <c r="U21" s="8">
        <v>0</v>
      </c>
      <c r="V21" s="16"/>
      <c r="W21" s="16">
        <v>2</v>
      </c>
      <c r="X21" s="16">
        <v>0</v>
      </c>
      <c r="Y21" s="16">
        <v>1</v>
      </c>
      <c r="Z21" s="16">
        <v>1</v>
      </c>
      <c r="AA21" s="8">
        <v>3</v>
      </c>
      <c r="AB21" s="8">
        <v>1</v>
      </c>
      <c r="AC21" s="16"/>
      <c r="AD21" s="16">
        <v>0</v>
      </c>
      <c r="AE21" s="16">
        <v>0</v>
      </c>
      <c r="AF21" s="8">
        <v>0</v>
      </c>
      <c r="AH21" s="16">
        <f t="shared" si="14"/>
        <v>60</v>
      </c>
      <c r="AI21" s="14">
        <v>34</v>
      </c>
      <c r="AK21" s="6">
        <f t="shared" si="25"/>
        <v>0.15789473684210525</v>
      </c>
      <c r="AL21" s="17" t="str">
        <f t="shared" si="26"/>
        <v>-</v>
      </c>
      <c r="AM21" s="17">
        <f t="shared" si="27"/>
        <v>0.33333333333333331</v>
      </c>
      <c r="AN21" s="178">
        <f t="shared" si="28"/>
        <v>12</v>
      </c>
    </row>
    <row r="22" spans="1:40" ht="14.25" x14ac:dyDescent="0.2">
      <c r="A22" s="16">
        <v>35</v>
      </c>
      <c r="B22" s="16"/>
      <c r="C22" s="220">
        <f t="shared" si="9"/>
        <v>45896</v>
      </c>
      <c r="D22" s="16" t="s">
        <v>50</v>
      </c>
      <c r="E22" s="221">
        <f t="shared" si="0"/>
        <v>45902</v>
      </c>
      <c r="F22" s="19"/>
      <c r="G22" s="16">
        <v>2</v>
      </c>
      <c r="H22" s="16"/>
      <c r="I22" s="16">
        <v>2</v>
      </c>
      <c r="J22" s="16">
        <v>0</v>
      </c>
      <c r="K22" s="16">
        <v>7</v>
      </c>
      <c r="L22" s="16">
        <v>0</v>
      </c>
      <c r="M22" s="8">
        <v>9</v>
      </c>
      <c r="N22" s="8">
        <v>0</v>
      </c>
      <c r="O22" s="16"/>
      <c r="P22" s="16">
        <v>0</v>
      </c>
      <c r="Q22" s="16">
        <v>0</v>
      </c>
      <c r="R22" s="16">
        <v>0</v>
      </c>
      <c r="S22" s="16">
        <v>0</v>
      </c>
      <c r="T22" s="8">
        <v>0</v>
      </c>
      <c r="U22" s="8">
        <v>0</v>
      </c>
      <c r="V22" s="16"/>
      <c r="W22" s="16">
        <v>0</v>
      </c>
      <c r="X22" s="16">
        <v>0</v>
      </c>
      <c r="Y22" s="16">
        <v>1</v>
      </c>
      <c r="Z22" s="16">
        <v>1</v>
      </c>
      <c r="AA22" s="8">
        <v>1</v>
      </c>
      <c r="AB22" s="8">
        <v>1</v>
      </c>
      <c r="AC22" s="16"/>
      <c r="AD22" s="16">
        <v>0</v>
      </c>
      <c r="AE22" s="16">
        <v>0</v>
      </c>
      <c r="AF22" s="8">
        <v>0</v>
      </c>
      <c r="AH22" s="16">
        <f t="shared" si="14"/>
        <v>10</v>
      </c>
      <c r="AI22" s="14">
        <v>35</v>
      </c>
      <c r="AK22" s="6">
        <f t="shared" si="25"/>
        <v>0</v>
      </c>
      <c r="AL22" s="17" t="str">
        <f t="shared" si="26"/>
        <v>-</v>
      </c>
      <c r="AM22" s="17">
        <f t="shared" si="27"/>
        <v>1</v>
      </c>
      <c r="AN22" s="178">
        <f t="shared" si="28"/>
        <v>5</v>
      </c>
    </row>
    <row r="23" spans="1:40" ht="14.25" x14ac:dyDescent="0.2">
      <c r="A23" s="16">
        <v>36</v>
      </c>
      <c r="B23" s="16"/>
      <c r="C23" s="220">
        <f t="shared" si="9"/>
        <v>45903</v>
      </c>
      <c r="D23" s="16" t="s">
        <v>50</v>
      </c>
      <c r="E23" s="221">
        <f t="shared" si="0"/>
        <v>45909</v>
      </c>
      <c r="F23" s="19"/>
      <c r="G23" s="16">
        <v>0</v>
      </c>
      <c r="H23" s="16"/>
      <c r="I23" s="273" t="s">
        <v>201</v>
      </c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H23" s="16">
        <f t="shared" si="14"/>
        <v>0</v>
      </c>
      <c r="AI23" s="14">
        <v>36</v>
      </c>
      <c r="AK23" s="6" t="str">
        <f t="shared" si="25"/>
        <v>-</v>
      </c>
      <c r="AL23" s="17" t="str">
        <f t="shared" si="26"/>
        <v>-</v>
      </c>
      <c r="AM23" s="17" t="str">
        <f t="shared" si="27"/>
        <v>-</v>
      </c>
      <c r="AN23" s="178" t="str">
        <f t="shared" si="28"/>
        <v>-</v>
      </c>
    </row>
    <row r="24" spans="1:40" ht="14.25" x14ac:dyDescent="0.2">
      <c r="A24" s="16">
        <v>37</v>
      </c>
      <c r="B24" s="16"/>
      <c r="C24" s="220">
        <f t="shared" si="9"/>
        <v>45910</v>
      </c>
      <c r="D24" s="16" t="s">
        <v>50</v>
      </c>
      <c r="E24" s="221">
        <f t="shared" si="0"/>
        <v>45916</v>
      </c>
      <c r="F24" s="19"/>
      <c r="G24" s="16">
        <v>0</v>
      </c>
      <c r="H24" s="16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H24" s="16">
        <f t="shared" si="14"/>
        <v>0</v>
      </c>
      <c r="AI24" s="14">
        <v>37</v>
      </c>
      <c r="AK24" s="6" t="str">
        <f t="shared" si="25"/>
        <v>-</v>
      </c>
      <c r="AL24" s="17" t="str">
        <f t="shared" si="26"/>
        <v>-</v>
      </c>
      <c r="AM24" s="17" t="str">
        <f t="shared" si="27"/>
        <v>-</v>
      </c>
      <c r="AN24" s="178" t="str">
        <f t="shared" si="28"/>
        <v>-</v>
      </c>
    </row>
    <row r="25" spans="1:40" x14ac:dyDescent="0.2">
      <c r="A25" s="16">
        <v>38</v>
      </c>
      <c r="B25" s="16"/>
      <c r="C25" s="220">
        <f t="shared" si="9"/>
        <v>45917</v>
      </c>
      <c r="D25" s="16" t="s">
        <v>50</v>
      </c>
      <c r="E25" s="221">
        <f t="shared" si="0"/>
        <v>45923</v>
      </c>
      <c r="F25" s="16"/>
      <c r="G25" s="16">
        <v>0</v>
      </c>
      <c r="H25" s="16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H25" s="16">
        <f t="shared" si="14"/>
        <v>0</v>
      </c>
      <c r="AI25" s="14">
        <v>38</v>
      </c>
      <c r="AK25" s="6" t="str">
        <f t="shared" si="25"/>
        <v>-</v>
      </c>
      <c r="AL25" s="17" t="str">
        <f t="shared" si="26"/>
        <v>-</v>
      </c>
      <c r="AM25" s="17" t="str">
        <f t="shared" si="27"/>
        <v>-</v>
      </c>
      <c r="AN25" s="178" t="str">
        <f t="shared" si="28"/>
        <v>-</v>
      </c>
    </row>
    <row r="26" spans="1:40" x14ac:dyDescent="0.2">
      <c r="A26" s="16">
        <v>39</v>
      </c>
      <c r="B26" s="16"/>
      <c r="C26" s="220">
        <f t="shared" si="9"/>
        <v>45924</v>
      </c>
      <c r="D26" s="16" t="s">
        <v>50</v>
      </c>
      <c r="E26" s="221">
        <f t="shared" ref="E26:E27" si="29">C26+6</f>
        <v>45930</v>
      </c>
      <c r="F26" s="16"/>
      <c r="G26" s="16">
        <v>0</v>
      </c>
      <c r="H26" s="16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H26" s="16">
        <f t="shared" si="14"/>
        <v>0</v>
      </c>
      <c r="AI26" s="14">
        <v>39</v>
      </c>
      <c r="AK26" s="6" t="str">
        <f t="shared" si="25"/>
        <v>-</v>
      </c>
      <c r="AL26" s="17" t="str">
        <f t="shared" si="26"/>
        <v>-</v>
      </c>
      <c r="AM26" s="17" t="str">
        <f t="shared" si="27"/>
        <v>-</v>
      </c>
      <c r="AN26" s="178" t="str">
        <f t="shared" si="28"/>
        <v>-</v>
      </c>
    </row>
    <row r="27" spans="1:40" x14ac:dyDescent="0.2">
      <c r="A27" s="16">
        <v>40</v>
      </c>
      <c r="B27" s="16"/>
      <c r="C27" s="220">
        <f t="shared" si="9"/>
        <v>45931</v>
      </c>
      <c r="D27" s="16" t="s">
        <v>50</v>
      </c>
      <c r="E27" s="221">
        <f t="shared" si="29"/>
        <v>45937</v>
      </c>
      <c r="F27" s="16"/>
      <c r="G27" s="16">
        <v>3</v>
      </c>
      <c r="H27" s="16"/>
      <c r="I27" s="16">
        <v>14</v>
      </c>
      <c r="J27" s="16">
        <v>2</v>
      </c>
      <c r="K27" s="16">
        <v>35</v>
      </c>
      <c r="L27" s="16">
        <v>10</v>
      </c>
      <c r="M27" s="8">
        <v>49</v>
      </c>
      <c r="N27" s="8">
        <v>12</v>
      </c>
      <c r="O27" s="8"/>
      <c r="P27" s="16">
        <v>4</v>
      </c>
      <c r="Q27" s="16">
        <v>4</v>
      </c>
      <c r="R27" s="16">
        <v>15</v>
      </c>
      <c r="S27" s="16">
        <v>12</v>
      </c>
      <c r="T27" s="8">
        <v>19</v>
      </c>
      <c r="U27" s="8">
        <v>16</v>
      </c>
      <c r="V27" s="8"/>
      <c r="W27" s="16">
        <v>2</v>
      </c>
      <c r="X27" s="16">
        <v>0</v>
      </c>
      <c r="Y27" s="16">
        <v>4</v>
      </c>
      <c r="Z27" s="16">
        <v>1</v>
      </c>
      <c r="AA27" s="8">
        <v>6</v>
      </c>
      <c r="AB27" s="8">
        <v>1</v>
      </c>
      <c r="AC27" s="8"/>
      <c r="AD27" s="16">
        <v>0</v>
      </c>
      <c r="AE27" s="16">
        <v>2</v>
      </c>
      <c r="AF27" s="8">
        <v>2</v>
      </c>
      <c r="AH27" s="16">
        <f t="shared" si="14"/>
        <v>76</v>
      </c>
      <c r="AI27" s="14">
        <v>40</v>
      </c>
      <c r="AK27" s="6">
        <f t="shared" si="25"/>
        <v>0.24489795918367346</v>
      </c>
      <c r="AL27" s="17">
        <f t="shared" si="26"/>
        <v>0.84210526315789469</v>
      </c>
      <c r="AM27" s="17">
        <f t="shared" si="27"/>
        <v>0.16666666666666666</v>
      </c>
      <c r="AN27" s="178">
        <f t="shared" si="28"/>
        <v>25.333333333333332</v>
      </c>
    </row>
    <row r="28" spans="1:40" x14ac:dyDescent="0.2">
      <c r="A28" s="16">
        <v>41</v>
      </c>
      <c r="B28" s="16"/>
      <c r="C28" s="220">
        <f t="shared" si="9"/>
        <v>45938</v>
      </c>
      <c r="D28" s="16" t="s">
        <v>50</v>
      </c>
      <c r="E28" s="221">
        <f t="shared" ref="E28:E29" si="30">C28+6</f>
        <v>45944</v>
      </c>
      <c r="F28" s="16"/>
      <c r="G28" s="16">
        <v>5</v>
      </c>
      <c r="H28" s="16"/>
      <c r="I28" s="16">
        <v>7</v>
      </c>
      <c r="J28" s="16">
        <v>0</v>
      </c>
      <c r="K28" s="16">
        <v>24</v>
      </c>
      <c r="L28" s="16">
        <v>3</v>
      </c>
      <c r="M28" s="8">
        <v>31</v>
      </c>
      <c r="N28" s="8">
        <v>3</v>
      </c>
      <c r="O28" s="8"/>
      <c r="P28" s="16">
        <v>1</v>
      </c>
      <c r="Q28" s="16">
        <v>1</v>
      </c>
      <c r="R28" s="16">
        <v>8</v>
      </c>
      <c r="S28" s="16">
        <v>7</v>
      </c>
      <c r="T28" s="8">
        <v>9</v>
      </c>
      <c r="U28" s="8">
        <v>8</v>
      </c>
      <c r="V28" s="8"/>
      <c r="W28" s="16">
        <v>0</v>
      </c>
      <c r="X28" s="16">
        <v>0</v>
      </c>
      <c r="Y28" s="16">
        <v>10</v>
      </c>
      <c r="Z28" s="16">
        <v>6</v>
      </c>
      <c r="AA28" s="8">
        <v>10</v>
      </c>
      <c r="AB28" s="8">
        <v>6</v>
      </c>
      <c r="AC28" s="8"/>
      <c r="AD28" s="16">
        <v>0</v>
      </c>
      <c r="AE28" s="16">
        <v>1</v>
      </c>
      <c r="AF28" s="8">
        <v>1</v>
      </c>
      <c r="AH28" s="16">
        <f t="shared" si="14"/>
        <v>51</v>
      </c>
      <c r="AI28" s="14">
        <v>41</v>
      </c>
      <c r="AK28" s="6">
        <f t="shared" si="25"/>
        <v>9.6774193548387094E-2</v>
      </c>
      <c r="AL28" s="17">
        <f t="shared" si="26"/>
        <v>0.88888888888888884</v>
      </c>
      <c r="AM28" s="17">
        <f t="shared" si="27"/>
        <v>0.6</v>
      </c>
      <c r="AN28" s="178">
        <f t="shared" si="28"/>
        <v>10.199999999999999</v>
      </c>
    </row>
    <row r="29" spans="1:40" x14ac:dyDescent="0.2">
      <c r="A29" s="16">
        <v>42</v>
      </c>
      <c r="B29" s="16"/>
      <c r="C29" s="220">
        <f t="shared" si="9"/>
        <v>45945</v>
      </c>
      <c r="D29" s="16" t="s">
        <v>50</v>
      </c>
      <c r="E29" s="221">
        <f t="shared" si="30"/>
        <v>45951</v>
      </c>
      <c r="F29" s="16"/>
      <c r="G29" s="16"/>
      <c r="H29" s="16"/>
      <c r="I29" s="16"/>
      <c r="J29" s="16"/>
      <c r="K29" s="16"/>
      <c r="L29" s="16"/>
      <c r="M29" s="8"/>
      <c r="N29" s="8"/>
      <c r="O29" s="8"/>
      <c r="P29" s="16"/>
      <c r="Q29" s="16"/>
      <c r="R29" s="16"/>
      <c r="S29" s="16"/>
      <c r="T29" s="8"/>
      <c r="U29" s="8"/>
      <c r="V29" s="8"/>
      <c r="W29" s="16"/>
      <c r="X29" s="16"/>
      <c r="Y29" s="16"/>
      <c r="Z29" s="16"/>
      <c r="AA29" s="8"/>
      <c r="AB29" s="8"/>
      <c r="AC29" s="8"/>
      <c r="AD29" s="16"/>
      <c r="AE29" s="16"/>
      <c r="AF29" s="8"/>
      <c r="AH29" s="16">
        <f t="shared" si="14"/>
        <v>0</v>
      </c>
      <c r="AI29" s="14">
        <v>42</v>
      </c>
      <c r="AK29" s="6" t="str">
        <f t="shared" si="25"/>
        <v>-</v>
      </c>
      <c r="AL29" s="17" t="str">
        <f t="shared" si="26"/>
        <v>-</v>
      </c>
      <c r="AM29" s="17" t="str">
        <f t="shared" si="27"/>
        <v>-</v>
      </c>
      <c r="AN29" s="178" t="str">
        <f t="shared" si="28"/>
        <v>-</v>
      </c>
    </row>
    <row r="30" spans="1:40" x14ac:dyDescent="0.2">
      <c r="A30" s="16">
        <v>43</v>
      </c>
      <c r="B30" s="16"/>
      <c r="C30" s="220">
        <f t="shared" si="9"/>
        <v>45952</v>
      </c>
      <c r="D30" s="16" t="s">
        <v>50</v>
      </c>
      <c r="E30" s="221">
        <f t="shared" ref="E30:E31" si="31">C30+6</f>
        <v>45958</v>
      </c>
      <c r="F30" s="16"/>
      <c r="G30" s="16"/>
      <c r="H30" s="16"/>
      <c r="I30" s="16"/>
      <c r="J30" s="16"/>
      <c r="K30" s="16"/>
      <c r="L30" s="16"/>
      <c r="M30" s="8"/>
      <c r="N30" s="8"/>
      <c r="O30" s="8"/>
      <c r="P30" s="16"/>
      <c r="Q30" s="16"/>
      <c r="R30" s="16"/>
      <c r="S30" s="16"/>
      <c r="T30" s="8"/>
      <c r="U30" s="8"/>
      <c r="V30" s="8"/>
      <c r="W30" s="16"/>
      <c r="X30" s="16"/>
      <c r="Y30" s="16"/>
      <c r="Z30" s="16"/>
      <c r="AA30" s="8"/>
      <c r="AB30" s="8"/>
      <c r="AC30" s="8"/>
      <c r="AD30" s="16"/>
      <c r="AE30" s="16"/>
      <c r="AF30" s="8"/>
      <c r="AH30" s="16">
        <f t="shared" si="14"/>
        <v>0</v>
      </c>
      <c r="AI30" s="14">
        <v>43</v>
      </c>
      <c r="AK30" s="6" t="str">
        <f t="shared" si="25"/>
        <v>-</v>
      </c>
      <c r="AL30" s="17" t="str">
        <f t="shared" si="26"/>
        <v>-</v>
      </c>
      <c r="AM30" s="17" t="str">
        <f t="shared" si="27"/>
        <v>-</v>
      </c>
      <c r="AN30" s="178" t="str">
        <f t="shared" si="28"/>
        <v>-</v>
      </c>
    </row>
    <row r="31" spans="1:40" x14ac:dyDescent="0.2">
      <c r="A31" s="16">
        <v>44</v>
      </c>
      <c r="B31" s="16"/>
      <c r="C31" s="220">
        <f t="shared" si="9"/>
        <v>45959</v>
      </c>
      <c r="D31" s="16" t="s">
        <v>50</v>
      </c>
      <c r="E31" s="221">
        <f t="shared" si="31"/>
        <v>45965</v>
      </c>
      <c r="F31" s="16"/>
      <c r="G31" s="16"/>
      <c r="H31" s="16"/>
      <c r="I31" s="16"/>
      <c r="J31" s="16"/>
      <c r="K31" s="16"/>
      <c r="L31" s="16"/>
      <c r="M31" s="8"/>
      <c r="N31" s="8"/>
      <c r="O31" s="8"/>
      <c r="P31" s="16"/>
      <c r="Q31" s="16"/>
      <c r="R31" s="16"/>
      <c r="S31" s="16"/>
      <c r="T31" s="8"/>
      <c r="U31" s="8"/>
      <c r="V31" s="8"/>
      <c r="W31" s="16"/>
      <c r="X31" s="16"/>
      <c r="Y31" s="16"/>
      <c r="Z31" s="16"/>
      <c r="AA31" s="8"/>
      <c r="AB31" s="8"/>
      <c r="AC31" s="8"/>
      <c r="AD31" s="16"/>
      <c r="AE31" s="16"/>
      <c r="AF31" s="8"/>
      <c r="AH31" s="16">
        <f t="shared" si="14"/>
        <v>0</v>
      </c>
      <c r="AI31" s="14">
        <v>44</v>
      </c>
      <c r="AK31" s="6" t="str">
        <f t="shared" si="25"/>
        <v>-</v>
      </c>
      <c r="AL31" s="17" t="str">
        <f t="shared" si="26"/>
        <v>-</v>
      </c>
      <c r="AM31" s="17" t="str">
        <f t="shared" si="27"/>
        <v>-</v>
      </c>
      <c r="AN31" s="178" t="str">
        <f t="shared" si="28"/>
        <v>-</v>
      </c>
    </row>
    <row r="32" spans="1:40" x14ac:dyDescent="0.2">
      <c r="A32" s="16">
        <v>45</v>
      </c>
      <c r="B32" s="16"/>
      <c r="C32" s="220">
        <f t="shared" si="9"/>
        <v>45966</v>
      </c>
      <c r="D32" s="16" t="s">
        <v>50</v>
      </c>
      <c r="E32" s="221">
        <f t="shared" ref="E32:E33" si="32">C32+6</f>
        <v>45972</v>
      </c>
      <c r="F32" s="16"/>
      <c r="G32" s="16"/>
      <c r="H32" s="16"/>
      <c r="I32" s="16"/>
      <c r="J32" s="16"/>
      <c r="K32" s="16"/>
      <c r="L32" s="16"/>
      <c r="M32" s="8"/>
      <c r="N32" s="8"/>
      <c r="O32" s="8"/>
      <c r="P32" s="16"/>
      <c r="Q32" s="16"/>
      <c r="R32" s="16"/>
      <c r="S32" s="16"/>
      <c r="T32" s="8"/>
      <c r="U32" s="8"/>
      <c r="V32" s="8"/>
      <c r="W32" s="16"/>
      <c r="X32" s="16"/>
      <c r="Y32" s="16"/>
      <c r="Z32" s="16"/>
      <c r="AA32" s="8"/>
      <c r="AB32" s="8"/>
      <c r="AC32" s="8"/>
      <c r="AD32" s="16"/>
      <c r="AE32" s="16"/>
      <c r="AF32" s="8"/>
      <c r="AH32" s="16">
        <f t="shared" si="14"/>
        <v>0</v>
      </c>
      <c r="AI32" s="14">
        <v>45</v>
      </c>
      <c r="AK32" s="6" t="str">
        <f t="shared" si="25"/>
        <v>-</v>
      </c>
      <c r="AL32" s="17" t="str">
        <f t="shared" si="26"/>
        <v>-</v>
      </c>
      <c r="AM32" s="17" t="str">
        <f t="shared" si="27"/>
        <v>-</v>
      </c>
      <c r="AN32" s="178" t="str">
        <f t="shared" si="28"/>
        <v>-</v>
      </c>
    </row>
    <row r="33" spans="1:40" x14ac:dyDescent="0.2">
      <c r="A33" s="16">
        <v>46</v>
      </c>
      <c r="B33" s="16"/>
      <c r="C33" s="220">
        <f t="shared" si="9"/>
        <v>45973</v>
      </c>
      <c r="D33" s="16" t="s">
        <v>50</v>
      </c>
      <c r="E33" s="221">
        <f t="shared" si="32"/>
        <v>45979</v>
      </c>
      <c r="F33" s="16"/>
      <c r="G33" s="16"/>
      <c r="H33" s="16"/>
      <c r="I33" s="16"/>
      <c r="J33" s="16"/>
      <c r="K33" s="16"/>
      <c r="L33" s="16"/>
      <c r="M33" s="8"/>
      <c r="N33" s="8"/>
      <c r="O33" s="8"/>
      <c r="P33" s="16"/>
      <c r="Q33" s="16"/>
      <c r="R33" s="16"/>
      <c r="S33" s="16"/>
      <c r="T33" s="8"/>
      <c r="U33" s="8"/>
      <c r="V33" s="8"/>
      <c r="W33" s="16"/>
      <c r="X33" s="16"/>
      <c r="Y33" s="16"/>
      <c r="Z33" s="16"/>
      <c r="AA33" s="8"/>
      <c r="AB33" s="8"/>
      <c r="AC33" s="8"/>
      <c r="AD33" s="16"/>
      <c r="AE33" s="16"/>
      <c r="AF33" s="8"/>
      <c r="AH33" s="16">
        <f t="shared" si="14"/>
        <v>0</v>
      </c>
      <c r="AI33" s="14">
        <v>46</v>
      </c>
      <c r="AK33" s="6" t="str">
        <f t="shared" si="25"/>
        <v>-</v>
      </c>
      <c r="AL33" s="17" t="str">
        <f t="shared" si="26"/>
        <v>-</v>
      </c>
      <c r="AM33" s="17" t="str">
        <f t="shared" si="27"/>
        <v>-</v>
      </c>
      <c r="AN33" s="178" t="str">
        <f t="shared" si="28"/>
        <v>-</v>
      </c>
    </row>
    <row r="34" spans="1:40" x14ac:dyDescent="0.2">
      <c r="A34" s="16">
        <v>47</v>
      </c>
      <c r="B34" s="16"/>
      <c r="C34" s="220">
        <f t="shared" si="9"/>
        <v>45980</v>
      </c>
      <c r="D34" s="16" t="s">
        <v>50</v>
      </c>
      <c r="E34" s="221">
        <f t="shared" ref="E34:E35" si="33">C34+6</f>
        <v>45986</v>
      </c>
      <c r="F34" s="16"/>
      <c r="G34" s="16"/>
      <c r="I34" s="16"/>
      <c r="J34" s="16"/>
      <c r="K34" s="16"/>
      <c r="L34" s="16"/>
      <c r="M34" s="8"/>
      <c r="N34" s="8"/>
      <c r="O34" s="8"/>
      <c r="P34" s="16"/>
      <c r="Q34" s="16"/>
      <c r="R34" s="16"/>
      <c r="S34" s="16"/>
      <c r="T34" s="8"/>
      <c r="U34" s="8"/>
      <c r="V34" s="8"/>
      <c r="W34" s="16"/>
      <c r="X34" s="16"/>
      <c r="Y34" s="16"/>
      <c r="Z34" s="16"/>
      <c r="AA34" s="8"/>
      <c r="AB34" s="8"/>
      <c r="AC34" s="8"/>
      <c r="AD34" s="16"/>
      <c r="AE34" s="16"/>
      <c r="AF34" s="8"/>
      <c r="AH34" s="16">
        <f t="shared" si="14"/>
        <v>0</v>
      </c>
      <c r="AI34" s="14">
        <v>47</v>
      </c>
      <c r="AK34" s="6" t="str">
        <f t="shared" si="25"/>
        <v>-</v>
      </c>
      <c r="AL34" s="17" t="str">
        <f t="shared" si="26"/>
        <v>-</v>
      </c>
      <c r="AM34" s="17" t="str">
        <f t="shared" si="27"/>
        <v>-</v>
      </c>
      <c r="AN34" s="178" t="str">
        <f t="shared" si="28"/>
        <v>-</v>
      </c>
    </row>
    <row r="35" spans="1:40" x14ac:dyDescent="0.2">
      <c r="A35" s="16">
        <v>48</v>
      </c>
      <c r="B35" s="16"/>
      <c r="C35" s="220">
        <f t="shared" si="9"/>
        <v>45987</v>
      </c>
      <c r="D35" s="16" t="s">
        <v>50</v>
      </c>
      <c r="E35" s="221">
        <f t="shared" si="33"/>
        <v>45993</v>
      </c>
      <c r="F35" s="16"/>
      <c r="G35" s="16"/>
      <c r="H35" s="16"/>
      <c r="I35" s="16"/>
      <c r="J35" s="16"/>
      <c r="K35" s="16"/>
      <c r="L35" s="16"/>
      <c r="M35" s="8"/>
      <c r="N35" s="8"/>
      <c r="O35" s="8"/>
      <c r="P35" s="16"/>
      <c r="Q35" s="16"/>
      <c r="R35" s="16"/>
      <c r="S35" s="16"/>
      <c r="T35" s="8"/>
      <c r="U35" s="8"/>
      <c r="V35" s="8"/>
      <c r="W35" s="16"/>
      <c r="X35" s="16"/>
      <c r="Y35" s="16"/>
      <c r="Z35" s="16"/>
      <c r="AA35" s="8"/>
      <c r="AB35" s="8"/>
      <c r="AC35" s="8"/>
      <c r="AD35" s="16"/>
      <c r="AE35" s="16"/>
      <c r="AF35" s="8"/>
      <c r="AH35" s="16">
        <f t="shared" si="14"/>
        <v>0</v>
      </c>
      <c r="AI35" s="14">
        <v>48</v>
      </c>
      <c r="AK35" s="6" t="str">
        <f t="shared" si="25"/>
        <v>-</v>
      </c>
      <c r="AL35" s="17" t="str">
        <f t="shared" si="26"/>
        <v>-</v>
      </c>
      <c r="AM35" s="17" t="str">
        <f t="shared" si="27"/>
        <v>-</v>
      </c>
      <c r="AN35" s="178" t="str">
        <f t="shared" si="28"/>
        <v>-</v>
      </c>
    </row>
    <row r="36" spans="1:40" x14ac:dyDescent="0.2">
      <c r="A36" s="16">
        <v>49</v>
      </c>
      <c r="B36" s="16"/>
      <c r="C36" s="220">
        <f t="shared" si="9"/>
        <v>45994</v>
      </c>
      <c r="D36" s="16" t="s">
        <v>50</v>
      </c>
      <c r="E36" s="221">
        <f t="shared" ref="E36:E37" si="34">C36+6</f>
        <v>46000</v>
      </c>
      <c r="F36" s="16"/>
      <c r="G36" s="16"/>
      <c r="H36" s="16"/>
      <c r="I36" s="16"/>
      <c r="J36" s="16"/>
      <c r="K36" s="16"/>
      <c r="L36" s="16"/>
      <c r="M36" s="8"/>
      <c r="N36" s="8"/>
      <c r="O36" s="8"/>
      <c r="P36" s="16"/>
      <c r="Q36" s="16"/>
      <c r="R36" s="16"/>
      <c r="S36" s="16"/>
      <c r="T36" s="8"/>
      <c r="U36" s="8"/>
      <c r="V36" s="8"/>
      <c r="W36" s="16"/>
      <c r="X36" s="16"/>
      <c r="Y36" s="16"/>
      <c r="Z36" s="16"/>
      <c r="AA36" s="8"/>
      <c r="AB36" s="8"/>
      <c r="AC36" s="8"/>
      <c r="AD36" s="16"/>
      <c r="AE36" s="16"/>
      <c r="AF36" s="8"/>
      <c r="AH36" s="16">
        <f t="shared" si="14"/>
        <v>0</v>
      </c>
      <c r="AI36" s="14">
        <v>49</v>
      </c>
      <c r="AK36" s="6" t="str">
        <f t="shared" si="25"/>
        <v>-</v>
      </c>
      <c r="AL36" s="17" t="str">
        <f t="shared" si="26"/>
        <v>-</v>
      </c>
      <c r="AM36" s="17" t="str">
        <f t="shared" si="27"/>
        <v>-</v>
      </c>
      <c r="AN36" s="178" t="str">
        <f t="shared" si="28"/>
        <v>-</v>
      </c>
    </row>
    <row r="37" spans="1:40" x14ac:dyDescent="0.2">
      <c r="A37" s="16">
        <v>50</v>
      </c>
      <c r="B37" s="16"/>
      <c r="C37" s="220">
        <f t="shared" si="9"/>
        <v>46001</v>
      </c>
      <c r="D37" s="16" t="s">
        <v>50</v>
      </c>
      <c r="E37" s="221">
        <f t="shared" si="34"/>
        <v>46007</v>
      </c>
      <c r="F37" s="16"/>
      <c r="G37" s="16"/>
      <c r="H37" s="16"/>
      <c r="I37" s="16"/>
      <c r="J37" s="16"/>
      <c r="K37" s="16"/>
      <c r="L37" s="16"/>
      <c r="M37" s="8"/>
      <c r="N37" s="8"/>
      <c r="O37" s="8"/>
      <c r="P37" s="16"/>
      <c r="Q37" s="16"/>
      <c r="R37" s="16"/>
      <c r="S37" s="16"/>
      <c r="T37" s="8"/>
      <c r="U37" s="8"/>
      <c r="V37" s="8"/>
      <c r="W37" s="16"/>
      <c r="X37" s="16"/>
      <c r="Y37" s="16"/>
      <c r="Z37" s="16"/>
      <c r="AA37" s="8"/>
      <c r="AB37" s="8"/>
      <c r="AC37" s="8"/>
      <c r="AD37" s="16"/>
      <c r="AE37" s="16"/>
      <c r="AF37" s="8"/>
      <c r="AH37" s="16">
        <f t="shared" si="14"/>
        <v>0</v>
      </c>
      <c r="AI37" s="14">
        <v>50</v>
      </c>
      <c r="AK37" s="6" t="str">
        <f t="shared" si="25"/>
        <v>-</v>
      </c>
      <c r="AL37" s="17" t="str">
        <f t="shared" si="26"/>
        <v>-</v>
      </c>
      <c r="AM37" s="17" t="str">
        <f t="shared" si="27"/>
        <v>-</v>
      </c>
      <c r="AN37" s="178" t="str">
        <f t="shared" si="28"/>
        <v>-</v>
      </c>
    </row>
    <row r="38" spans="1:40" x14ac:dyDescent="0.2">
      <c r="A38" s="16">
        <v>51</v>
      </c>
      <c r="B38" s="16"/>
      <c r="C38" s="15"/>
      <c r="D38" s="16"/>
      <c r="E38" s="15"/>
      <c r="F38" s="16"/>
      <c r="G38" s="147"/>
      <c r="H38" s="147"/>
      <c r="I38" s="147"/>
      <c r="J38" s="147"/>
      <c r="K38" s="147"/>
      <c r="L38" s="147"/>
      <c r="M38" s="228"/>
      <c r="N38" s="228"/>
      <c r="O38" s="228"/>
      <c r="P38" s="147"/>
      <c r="Q38" s="147"/>
      <c r="R38" s="147"/>
      <c r="S38" s="147"/>
      <c r="T38" s="228"/>
      <c r="U38" s="228"/>
      <c r="V38" s="228"/>
      <c r="W38" s="147"/>
      <c r="X38" s="147"/>
      <c r="Y38" s="147"/>
      <c r="Z38" s="147"/>
      <c r="AA38" s="228"/>
      <c r="AB38" s="228"/>
      <c r="AC38" s="228"/>
      <c r="AD38" s="147"/>
      <c r="AE38" s="147"/>
      <c r="AF38" s="228"/>
      <c r="AH38" s="147"/>
      <c r="AI38" s="148"/>
      <c r="AJ38" s="148"/>
      <c r="AK38" s="173"/>
      <c r="AL38" s="174"/>
      <c r="AM38" s="174"/>
      <c r="AN38" s="179"/>
    </row>
    <row r="39" spans="1:40" x14ac:dyDescent="0.2">
      <c r="A39" s="8"/>
      <c r="B39" s="8"/>
      <c r="C39" s="8"/>
      <c r="D39" s="20"/>
      <c r="E39" s="21" t="s">
        <v>51</v>
      </c>
      <c r="F39" s="8"/>
      <c r="G39" s="228">
        <f>SUM(G5:G38)</f>
        <v>68</v>
      </c>
      <c r="H39" s="228"/>
      <c r="I39" s="228">
        <f t="shared" ref="I39:N39" si="35">SUM(I5:I38)</f>
        <v>317</v>
      </c>
      <c r="J39" s="228">
        <f t="shared" si="35"/>
        <v>40</v>
      </c>
      <c r="K39" s="22">
        <f t="shared" si="35"/>
        <v>611</v>
      </c>
      <c r="L39" s="228">
        <f t="shared" si="35"/>
        <v>92</v>
      </c>
      <c r="M39" s="22">
        <f t="shared" si="35"/>
        <v>928</v>
      </c>
      <c r="N39" s="228">
        <f t="shared" si="35"/>
        <v>132</v>
      </c>
      <c r="O39" s="228"/>
      <c r="P39" s="228">
        <f t="shared" ref="P39:U39" si="36">SUM(P5:P38)</f>
        <v>5</v>
      </c>
      <c r="Q39" s="228">
        <f t="shared" si="36"/>
        <v>5</v>
      </c>
      <c r="R39" s="228">
        <f t="shared" si="36"/>
        <v>23</v>
      </c>
      <c r="S39" s="228">
        <f t="shared" si="36"/>
        <v>19</v>
      </c>
      <c r="T39" s="228">
        <f t="shared" si="36"/>
        <v>28</v>
      </c>
      <c r="U39" s="228">
        <f t="shared" si="36"/>
        <v>24</v>
      </c>
      <c r="V39" s="228"/>
      <c r="W39" s="228">
        <f t="shared" ref="W39:AB39" si="37">SUM(W5:W38)</f>
        <v>31</v>
      </c>
      <c r="X39" s="228">
        <f t="shared" si="37"/>
        <v>3</v>
      </c>
      <c r="Y39" s="228">
        <f t="shared" si="37"/>
        <v>69</v>
      </c>
      <c r="Z39" s="228">
        <f t="shared" si="37"/>
        <v>14</v>
      </c>
      <c r="AA39" s="228">
        <f t="shared" si="37"/>
        <v>100</v>
      </c>
      <c r="AB39" s="228">
        <f t="shared" si="37"/>
        <v>17</v>
      </c>
      <c r="AC39" s="228"/>
      <c r="AD39" s="228">
        <f>SUM(AD5:AD38)</f>
        <v>5</v>
      </c>
      <c r="AE39" s="228">
        <f>SUM(AE5:AE38)</f>
        <v>48</v>
      </c>
      <c r="AF39" s="228">
        <f>SUM(AF5:AF38)</f>
        <v>53</v>
      </c>
      <c r="AG39" s="226"/>
      <c r="AH39" s="187">
        <f t="shared" ref="AH39:AH51" si="38">AF39+AA39+T39+M39</f>
        <v>1109</v>
      </c>
      <c r="AI39" s="162"/>
      <c r="AJ39" s="162"/>
      <c r="AK39" s="188">
        <f>IFERROR(N39/M39,"-")</f>
        <v>0.14224137931034483</v>
      </c>
      <c r="AL39" s="188">
        <f>IFERROR(U39/T39,"-")</f>
        <v>0.8571428571428571</v>
      </c>
      <c r="AM39" s="188">
        <f>IFERROR(AB39/AA39,"-")</f>
        <v>0.17</v>
      </c>
      <c r="AN39" s="189">
        <f t="shared" ref="AN39" si="39">IFERROR(AH39/G39,"-")</f>
        <v>16.308823529411764</v>
      </c>
    </row>
    <row r="40" spans="1:40" x14ac:dyDescent="0.2">
      <c r="A40" s="228"/>
      <c r="B40" s="228"/>
      <c r="C40" s="228"/>
      <c r="D40" s="190"/>
      <c r="E40" s="13"/>
      <c r="F40" s="8"/>
      <c r="G40" s="228"/>
      <c r="H40" s="228"/>
      <c r="I40" s="228"/>
      <c r="J40" s="228"/>
      <c r="K40" s="22"/>
      <c r="L40" s="228"/>
      <c r="M40" s="22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8"/>
      <c r="AG40" s="228"/>
      <c r="AH40" s="22"/>
      <c r="AI40" s="12"/>
      <c r="AJ40" s="12"/>
      <c r="AK40" s="177"/>
      <c r="AL40" s="177"/>
      <c r="AM40" s="177"/>
      <c r="AN40" s="179"/>
    </row>
    <row r="41" spans="1:40" ht="14.25" x14ac:dyDescent="0.2">
      <c r="A41" s="23" t="s">
        <v>52</v>
      </c>
      <c r="B41" s="8"/>
      <c r="C41" s="8"/>
      <c r="D41" s="20"/>
      <c r="E41" s="21"/>
      <c r="F41" s="191"/>
      <c r="G41" s="8">
        <v>109</v>
      </c>
      <c r="H41" s="8"/>
      <c r="I41" s="8">
        <v>454</v>
      </c>
      <c r="J41" s="8">
        <v>45</v>
      </c>
      <c r="K41" s="27">
        <v>868</v>
      </c>
      <c r="L41" s="8">
        <v>136</v>
      </c>
      <c r="M41" s="27">
        <v>1322</v>
      </c>
      <c r="N41" s="8">
        <v>181</v>
      </c>
      <c r="O41" s="8"/>
      <c r="P41" s="8">
        <v>3</v>
      </c>
      <c r="Q41" s="8">
        <v>3</v>
      </c>
      <c r="R41" s="8">
        <v>7</v>
      </c>
      <c r="S41" s="8">
        <v>6</v>
      </c>
      <c r="T41" s="8">
        <v>10</v>
      </c>
      <c r="U41" s="8">
        <v>9</v>
      </c>
      <c r="V41" s="8"/>
      <c r="W41" s="8">
        <v>37</v>
      </c>
      <c r="X41" s="8">
        <v>4</v>
      </c>
      <c r="Y41" s="8">
        <v>388</v>
      </c>
      <c r="Z41" s="8">
        <v>141</v>
      </c>
      <c r="AA41" s="8">
        <v>425</v>
      </c>
      <c r="AB41" s="8">
        <v>145</v>
      </c>
      <c r="AC41" s="8"/>
      <c r="AD41" s="8">
        <v>18</v>
      </c>
      <c r="AE41" s="8">
        <v>70</v>
      </c>
      <c r="AF41" s="191">
        <v>88</v>
      </c>
      <c r="AG41" s="8"/>
      <c r="AH41" s="28">
        <v>1802</v>
      </c>
      <c r="AI41" s="7"/>
      <c r="AJ41" s="7"/>
      <c r="AK41" s="213">
        <v>0.13838936669272869</v>
      </c>
      <c r="AL41" s="213">
        <v>0.9</v>
      </c>
      <c r="AM41" s="213">
        <v>0.3411764705882353</v>
      </c>
      <c r="AN41" s="178">
        <v>16.532110091743121</v>
      </c>
    </row>
    <row r="42" spans="1:40" ht="14.25" x14ac:dyDescent="0.2">
      <c r="A42" s="23" t="s">
        <v>53</v>
      </c>
      <c r="B42" s="8"/>
      <c r="C42" s="8"/>
      <c r="D42" s="20"/>
      <c r="E42" s="10"/>
      <c r="F42" s="8"/>
      <c r="G42" s="8">
        <v>91</v>
      </c>
      <c r="H42" s="8"/>
      <c r="I42" s="8">
        <v>124</v>
      </c>
      <c r="J42" s="8">
        <v>23</v>
      </c>
      <c r="K42" s="8">
        <v>230</v>
      </c>
      <c r="L42" s="8">
        <v>38</v>
      </c>
      <c r="M42" s="8">
        <v>354</v>
      </c>
      <c r="N42" s="8">
        <v>61</v>
      </c>
      <c r="O42" s="8"/>
      <c r="P42" s="8">
        <v>5</v>
      </c>
      <c r="Q42" s="8">
        <v>4</v>
      </c>
      <c r="R42" s="8">
        <v>83</v>
      </c>
      <c r="S42" s="8">
        <v>54</v>
      </c>
      <c r="T42" s="8">
        <v>88</v>
      </c>
      <c r="U42" s="8">
        <v>58</v>
      </c>
      <c r="V42" s="8"/>
      <c r="W42" s="8">
        <v>31</v>
      </c>
      <c r="X42" s="8">
        <v>14</v>
      </c>
      <c r="Y42" s="8">
        <v>294</v>
      </c>
      <c r="Z42" s="8">
        <v>222</v>
      </c>
      <c r="AA42" s="27">
        <v>325</v>
      </c>
      <c r="AB42" s="27">
        <v>236</v>
      </c>
      <c r="AC42" s="8"/>
      <c r="AD42" s="8">
        <v>21</v>
      </c>
      <c r="AE42" s="8">
        <v>34</v>
      </c>
      <c r="AF42" s="8">
        <f t="shared" ref="AF42:AF51" si="40">AD42+AE42</f>
        <v>55</v>
      </c>
      <c r="AG42" s="7"/>
      <c r="AH42" s="26">
        <f>AF42+AA42+T42+M42</f>
        <v>822</v>
      </c>
      <c r="AK42" s="6">
        <f t="shared" ref="AK42:AK51" si="41">IFERROR(N42/M42,"-")</f>
        <v>0.17231638418079095</v>
      </c>
      <c r="AL42" s="6">
        <f t="shared" ref="AL42:AL51" si="42">IFERROR(U42/T42,"-")</f>
        <v>0.65909090909090906</v>
      </c>
      <c r="AM42" s="6">
        <f t="shared" ref="AM42:AM51" si="43">IFERROR(AB42/AA42,"-")</f>
        <v>0.72615384615384615</v>
      </c>
      <c r="AN42" s="178">
        <f t="shared" ref="AN42:AN53" si="44">AH42/G42</f>
        <v>9.0329670329670328</v>
      </c>
    </row>
    <row r="43" spans="1:40" ht="14.25" x14ac:dyDescent="0.2">
      <c r="A43" s="23" t="s">
        <v>54</v>
      </c>
      <c r="B43" s="8"/>
      <c r="C43" s="8"/>
      <c r="D43" s="20"/>
      <c r="E43" s="10"/>
      <c r="F43" s="8"/>
      <c r="G43" s="24">
        <v>116</v>
      </c>
      <c r="H43" s="24"/>
      <c r="I43" s="24">
        <v>390</v>
      </c>
      <c r="J43" s="24">
        <v>49</v>
      </c>
      <c r="K43" s="24">
        <v>2728</v>
      </c>
      <c r="L43" s="24">
        <v>239</v>
      </c>
      <c r="M43" s="24">
        <f>I43+K43</f>
        <v>3118</v>
      </c>
      <c r="N43" s="27">
        <f t="shared" ref="N43:N44" si="45">J43+L43</f>
        <v>288</v>
      </c>
      <c r="O43" s="24"/>
      <c r="P43" s="24">
        <v>17</v>
      </c>
      <c r="Q43" s="24">
        <v>14</v>
      </c>
      <c r="R43" s="24">
        <v>302</v>
      </c>
      <c r="S43" s="24">
        <v>286</v>
      </c>
      <c r="T43" s="24">
        <v>319</v>
      </c>
      <c r="U43" s="24">
        <v>300</v>
      </c>
      <c r="V43" s="24"/>
      <c r="W43" s="24">
        <v>15</v>
      </c>
      <c r="X43" s="24">
        <v>9</v>
      </c>
      <c r="Y43" s="24">
        <v>453</v>
      </c>
      <c r="Z43" s="24">
        <v>251</v>
      </c>
      <c r="AA43" s="27">
        <f t="shared" ref="AA43:AA51" si="46">W43+Y43</f>
        <v>468</v>
      </c>
      <c r="AB43" s="27">
        <f t="shared" ref="AB43:AB51" si="47">X43+Z43</f>
        <v>260</v>
      </c>
      <c r="AC43" s="24"/>
      <c r="AD43" s="24">
        <v>15</v>
      </c>
      <c r="AE43" s="24">
        <v>14</v>
      </c>
      <c r="AF43" s="8">
        <f t="shared" si="40"/>
        <v>29</v>
      </c>
      <c r="AG43" s="25"/>
      <c r="AH43" s="26">
        <f>AF43+AA43+T43+M43</f>
        <v>3934</v>
      </c>
      <c r="AK43" s="176">
        <f t="shared" si="41"/>
        <v>9.2366901860166772E-2</v>
      </c>
      <c r="AL43" s="176">
        <f t="shared" si="42"/>
        <v>0.94043887147335425</v>
      </c>
      <c r="AM43" s="176">
        <f t="shared" si="43"/>
        <v>0.55555555555555558</v>
      </c>
      <c r="AN43" s="178">
        <f t="shared" si="44"/>
        <v>33.913793103448278</v>
      </c>
    </row>
    <row r="44" spans="1:40" ht="14.25" x14ac:dyDescent="0.2">
      <c r="A44" s="23" t="s">
        <v>55</v>
      </c>
      <c r="B44" s="8"/>
      <c r="C44" s="8"/>
      <c r="D44" s="20"/>
      <c r="E44" s="10"/>
      <c r="F44" s="8"/>
      <c r="G44" s="24">
        <v>133</v>
      </c>
      <c r="H44" s="24"/>
      <c r="I44" s="24">
        <v>238</v>
      </c>
      <c r="J44" s="24">
        <v>12</v>
      </c>
      <c r="K44" s="24">
        <v>2957</v>
      </c>
      <c r="L44" s="24">
        <v>156</v>
      </c>
      <c r="M44" s="24">
        <f t="shared" ref="M44:M51" si="48">I44+K44</f>
        <v>3195</v>
      </c>
      <c r="N44" s="27">
        <f t="shared" si="45"/>
        <v>168</v>
      </c>
      <c r="O44" s="24"/>
      <c r="P44" s="24">
        <v>13</v>
      </c>
      <c r="Q44" s="24">
        <v>10</v>
      </c>
      <c r="R44" s="24">
        <v>239</v>
      </c>
      <c r="S44" s="24">
        <v>217</v>
      </c>
      <c r="T44" s="24">
        <v>252</v>
      </c>
      <c r="U44" s="24">
        <v>227</v>
      </c>
      <c r="V44" s="24"/>
      <c r="W44" s="24">
        <v>5</v>
      </c>
      <c r="X44" s="24">
        <v>3</v>
      </c>
      <c r="Y44" s="24">
        <v>216</v>
      </c>
      <c r="Z44" s="24">
        <v>72</v>
      </c>
      <c r="AA44" s="27">
        <f t="shared" si="46"/>
        <v>221</v>
      </c>
      <c r="AB44" s="27">
        <f t="shared" si="47"/>
        <v>75</v>
      </c>
      <c r="AC44" s="24"/>
      <c r="AD44" s="24">
        <v>4</v>
      </c>
      <c r="AE44" s="24">
        <v>18</v>
      </c>
      <c r="AF44" s="8">
        <f t="shared" si="40"/>
        <v>22</v>
      </c>
      <c r="AG44" s="25"/>
      <c r="AH44" s="26">
        <v>3690</v>
      </c>
      <c r="AK44" s="176">
        <f t="shared" si="41"/>
        <v>5.2582159624413143E-2</v>
      </c>
      <c r="AL44" s="176">
        <f t="shared" si="42"/>
        <v>0.90079365079365081</v>
      </c>
      <c r="AM44" s="176">
        <f t="shared" si="43"/>
        <v>0.33936651583710409</v>
      </c>
      <c r="AN44" s="178">
        <f t="shared" si="44"/>
        <v>27.744360902255639</v>
      </c>
    </row>
    <row r="45" spans="1:40" ht="14.25" x14ac:dyDescent="0.2">
      <c r="A45" s="23" t="s">
        <v>56</v>
      </c>
      <c r="B45" s="8"/>
      <c r="C45" s="8"/>
      <c r="D45" s="20"/>
      <c r="E45" s="10"/>
      <c r="F45" s="8"/>
      <c r="G45" s="8">
        <v>109</v>
      </c>
      <c r="H45" s="8"/>
      <c r="I45" s="8">
        <v>192</v>
      </c>
      <c r="J45" s="8">
        <v>1</v>
      </c>
      <c r="K45" s="27">
        <v>1656</v>
      </c>
      <c r="L45" s="8">
        <v>313</v>
      </c>
      <c r="M45" s="24">
        <f t="shared" si="48"/>
        <v>1848</v>
      </c>
      <c r="N45" s="27">
        <f t="shared" ref="N45:N51" si="49">J45+L45</f>
        <v>314</v>
      </c>
      <c r="O45" s="8"/>
      <c r="P45" s="8">
        <v>16</v>
      </c>
      <c r="Q45" s="8">
        <v>16</v>
      </c>
      <c r="R45" s="8">
        <v>357</v>
      </c>
      <c r="S45" s="8">
        <v>337</v>
      </c>
      <c r="T45" s="8">
        <v>373</v>
      </c>
      <c r="U45" s="8">
        <v>353</v>
      </c>
      <c r="V45" s="8"/>
      <c r="W45" s="8">
        <v>4</v>
      </c>
      <c r="X45" s="8">
        <v>0</v>
      </c>
      <c r="Y45" s="8">
        <v>218</v>
      </c>
      <c r="Z45" s="8">
        <v>110</v>
      </c>
      <c r="AA45" s="27">
        <f t="shared" si="46"/>
        <v>222</v>
      </c>
      <c r="AB45" s="27">
        <f t="shared" si="47"/>
        <v>110</v>
      </c>
      <c r="AC45" s="8"/>
      <c r="AD45" s="8">
        <v>0</v>
      </c>
      <c r="AE45" s="8">
        <v>11</v>
      </c>
      <c r="AF45" s="8">
        <f t="shared" si="40"/>
        <v>11</v>
      </c>
      <c r="AG45" s="7"/>
      <c r="AH45" s="28">
        <f t="shared" si="38"/>
        <v>2454</v>
      </c>
      <c r="AK45" s="176">
        <f t="shared" si="41"/>
        <v>0.16991341991341991</v>
      </c>
      <c r="AL45" s="176">
        <f t="shared" si="42"/>
        <v>0.9463806970509383</v>
      </c>
      <c r="AM45" s="176">
        <f t="shared" si="43"/>
        <v>0.49549549549549549</v>
      </c>
      <c r="AN45" s="178">
        <f t="shared" si="44"/>
        <v>22.513761467889907</v>
      </c>
    </row>
    <row r="46" spans="1:40" ht="14.25" x14ac:dyDescent="0.2">
      <c r="A46" s="23" t="s">
        <v>57</v>
      </c>
      <c r="B46" s="8"/>
      <c r="C46" s="8"/>
      <c r="D46" s="20"/>
      <c r="E46" s="10"/>
      <c r="F46" s="8"/>
      <c r="G46" s="8">
        <v>73</v>
      </c>
      <c r="H46" s="8"/>
      <c r="I46" s="8">
        <v>91</v>
      </c>
      <c r="J46" s="8">
        <v>10</v>
      </c>
      <c r="K46" s="8">
        <v>320</v>
      </c>
      <c r="L46" s="8">
        <v>58</v>
      </c>
      <c r="M46" s="24">
        <f t="shared" si="48"/>
        <v>411</v>
      </c>
      <c r="N46" s="27">
        <f t="shared" si="49"/>
        <v>68</v>
      </c>
      <c r="O46" s="8"/>
      <c r="P46" s="8">
        <v>4</v>
      </c>
      <c r="Q46" s="8">
        <v>4</v>
      </c>
      <c r="R46" s="8">
        <v>0</v>
      </c>
      <c r="S46" s="8">
        <v>0</v>
      </c>
      <c r="T46" s="8">
        <v>4</v>
      </c>
      <c r="U46" s="8">
        <v>4</v>
      </c>
      <c r="V46" s="8"/>
      <c r="W46" s="8">
        <v>5</v>
      </c>
      <c r="X46" s="8">
        <v>3</v>
      </c>
      <c r="Y46" s="8">
        <v>73</v>
      </c>
      <c r="Z46" s="8">
        <v>12</v>
      </c>
      <c r="AA46" s="27">
        <f t="shared" si="46"/>
        <v>78</v>
      </c>
      <c r="AB46" s="27">
        <f t="shared" si="47"/>
        <v>15</v>
      </c>
      <c r="AC46" s="8"/>
      <c r="AD46" s="8">
        <v>0</v>
      </c>
      <c r="AE46" s="8">
        <v>14</v>
      </c>
      <c r="AF46" s="8">
        <f t="shared" si="40"/>
        <v>14</v>
      </c>
      <c r="AG46" s="7"/>
      <c r="AH46" s="28">
        <f t="shared" si="38"/>
        <v>507</v>
      </c>
      <c r="AK46" s="176">
        <f t="shared" si="41"/>
        <v>0.16545012165450121</v>
      </c>
      <c r="AL46" s="176">
        <f t="shared" si="42"/>
        <v>1</v>
      </c>
      <c r="AM46" s="176">
        <f t="shared" si="43"/>
        <v>0.19230769230769232</v>
      </c>
      <c r="AN46" s="178">
        <f t="shared" si="44"/>
        <v>6.9452054794520546</v>
      </c>
    </row>
    <row r="47" spans="1:40" ht="14.25" x14ac:dyDescent="0.2">
      <c r="A47" s="23" t="s">
        <v>58</v>
      </c>
      <c r="B47" s="8"/>
      <c r="C47" s="8"/>
      <c r="D47" s="20"/>
      <c r="E47" s="10"/>
      <c r="F47" s="8"/>
      <c r="G47" s="8">
        <v>50</v>
      </c>
      <c r="H47" s="8"/>
      <c r="I47" s="8">
        <v>76</v>
      </c>
      <c r="J47" s="8">
        <v>6</v>
      </c>
      <c r="K47" s="8">
        <v>470</v>
      </c>
      <c r="L47" s="8">
        <v>98</v>
      </c>
      <c r="M47" s="24">
        <f t="shared" si="48"/>
        <v>546</v>
      </c>
      <c r="N47" s="27">
        <f t="shared" si="49"/>
        <v>104</v>
      </c>
      <c r="O47" s="8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/>
      <c r="W47" s="8">
        <v>2</v>
      </c>
      <c r="X47" s="8">
        <v>0</v>
      </c>
      <c r="Y47" s="8">
        <v>118</v>
      </c>
      <c r="Z47" s="8">
        <v>17</v>
      </c>
      <c r="AA47" s="27">
        <f t="shared" si="46"/>
        <v>120</v>
      </c>
      <c r="AB47" s="27">
        <f t="shared" si="47"/>
        <v>17</v>
      </c>
      <c r="AC47" s="8"/>
      <c r="AD47" s="8">
        <v>9</v>
      </c>
      <c r="AE47" s="8">
        <v>14</v>
      </c>
      <c r="AF47" s="8">
        <f t="shared" si="40"/>
        <v>23</v>
      </c>
      <c r="AG47" s="7"/>
      <c r="AH47" s="28">
        <f t="shared" si="38"/>
        <v>689</v>
      </c>
      <c r="AK47" s="176">
        <f t="shared" si="41"/>
        <v>0.19047619047619047</v>
      </c>
      <c r="AL47" s="176" t="str">
        <f t="shared" si="42"/>
        <v>-</v>
      </c>
      <c r="AM47" s="176">
        <f t="shared" si="43"/>
        <v>0.14166666666666666</v>
      </c>
      <c r="AN47" s="178">
        <f t="shared" si="44"/>
        <v>13.78</v>
      </c>
    </row>
    <row r="48" spans="1:40" s="7" customFormat="1" ht="14.25" x14ac:dyDescent="0.2">
      <c r="A48" s="23" t="s">
        <v>59</v>
      </c>
      <c r="B48" s="8"/>
      <c r="C48" s="8"/>
      <c r="D48" s="20"/>
      <c r="E48" s="23"/>
      <c r="F48" s="8"/>
      <c r="G48" s="27">
        <v>72</v>
      </c>
      <c r="H48" s="27"/>
      <c r="I48" s="27">
        <v>37</v>
      </c>
      <c r="J48" s="27">
        <v>4</v>
      </c>
      <c r="K48" s="27">
        <v>1042</v>
      </c>
      <c r="L48" s="27">
        <v>185</v>
      </c>
      <c r="M48" s="24">
        <f t="shared" si="48"/>
        <v>1079</v>
      </c>
      <c r="N48" s="27">
        <f t="shared" si="49"/>
        <v>189</v>
      </c>
      <c r="O48" s="27"/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/>
      <c r="W48" s="27">
        <v>2</v>
      </c>
      <c r="X48" s="27">
        <v>0</v>
      </c>
      <c r="Y48" s="27">
        <v>64</v>
      </c>
      <c r="Z48" s="27">
        <v>26</v>
      </c>
      <c r="AA48" s="27">
        <f t="shared" si="46"/>
        <v>66</v>
      </c>
      <c r="AB48" s="27">
        <f t="shared" si="47"/>
        <v>26</v>
      </c>
      <c r="AC48" s="27"/>
      <c r="AD48" s="27">
        <v>2</v>
      </c>
      <c r="AE48" s="27">
        <v>16</v>
      </c>
      <c r="AF48" s="8">
        <f t="shared" si="40"/>
        <v>18</v>
      </c>
      <c r="AH48" s="28">
        <f t="shared" si="38"/>
        <v>1163</v>
      </c>
      <c r="AI48" s="14"/>
      <c r="AJ48" s="14"/>
      <c r="AK48" s="176">
        <f t="shared" si="41"/>
        <v>0.17516218721037999</v>
      </c>
      <c r="AL48" s="176" t="str">
        <f t="shared" si="42"/>
        <v>-</v>
      </c>
      <c r="AM48" s="176">
        <f t="shared" si="43"/>
        <v>0.39393939393939392</v>
      </c>
      <c r="AN48" s="178">
        <f t="shared" si="44"/>
        <v>16.152777777777779</v>
      </c>
    </row>
    <row r="49" spans="1:40" s="7" customFormat="1" ht="14.25" x14ac:dyDescent="0.2">
      <c r="A49" s="23" t="s">
        <v>60</v>
      </c>
      <c r="B49" s="23"/>
      <c r="C49" s="23"/>
      <c r="D49" s="23"/>
      <c r="E49" s="23"/>
      <c r="G49" s="27">
        <v>48</v>
      </c>
      <c r="H49" s="27"/>
      <c r="I49" s="27">
        <v>58</v>
      </c>
      <c r="J49" s="27">
        <v>7</v>
      </c>
      <c r="K49" s="27">
        <v>150</v>
      </c>
      <c r="L49" s="27">
        <v>19</v>
      </c>
      <c r="M49" s="24">
        <f t="shared" si="48"/>
        <v>208</v>
      </c>
      <c r="N49" s="27">
        <f t="shared" si="49"/>
        <v>26</v>
      </c>
      <c r="O49" s="27"/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/>
      <c r="W49" s="27">
        <v>3</v>
      </c>
      <c r="X49" s="27">
        <v>0</v>
      </c>
      <c r="Y49" s="27">
        <v>49</v>
      </c>
      <c r="Z49" s="27">
        <v>24</v>
      </c>
      <c r="AA49" s="27">
        <f t="shared" si="46"/>
        <v>52</v>
      </c>
      <c r="AB49" s="27">
        <f t="shared" si="47"/>
        <v>24</v>
      </c>
      <c r="AC49" s="27"/>
      <c r="AD49" s="27">
        <v>2</v>
      </c>
      <c r="AE49" s="27">
        <v>7</v>
      </c>
      <c r="AF49" s="8">
        <f t="shared" si="40"/>
        <v>9</v>
      </c>
      <c r="AH49" s="28">
        <f t="shared" si="38"/>
        <v>269</v>
      </c>
      <c r="AK49" s="176">
        <f t="shared" si="41"/>
        <v>0.125</v>
      </c>
      <c r="AL49" s="176" t="str">
        <f t="shared" si="42"/>
        <v>-</v>
      </c>
      <c r="AM49" s="176">
        <f t="shared" si="43"/>
        <v>0.46153846153846156</v>
      </c>
      <c r="AN49" s="178">
        <f t="shared" si="44"/>
        <v>5.604166666666667</v>
      </c>
    </row>
    <row r="50" spans="1:40" s="7" customFormat="1" ht="14.25" x14ac:dyDescent="0.2">
      <c r="A50" s="23" t="s">
        <v>61</v>
      </c>
      <c r="B50" s="23"/>
      <c r="C50" s="23"/>
      <c r="D50" s="23"/>
      <c r="E50" s="23"/>
      <c r="G50" s="27">
        <v>52</v>
      </c>
      <c r="H50" s="27"/>
      <c r="I50" s="27">
        <v>45</v>
      </c>
      <c r="J50" s="27">
        <v>9</v>
      </c>
      <c r="K50" s="27">
        <v>109</v>
      </c>
      <c r="L50" s="27">
        <v>13</v>
      </c>
      <c r="M50" s="24">
        <f t="shared" si="48"/>
        <v>154</v>
      </c>
      <c r="N50" s="27">
        <f t="shared" si="49"/>
        <v>22</v>
      </c>
      <c r="O50" s="27"/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/>
      <c r="W50" s="27">
        <v>4</v>
      </c>
      <c r="X50" s="27">
        <v>0</v>
      </c>
      <c r="Y50" s="27">
        <v>59</v>
      </c>
      <c r="Z50" s="27">
        <v>41</v>
      </c>
      <c r="AA50" s="27">
        <f t="shared" si="46"/>
        <v>63</v>
      </c>
      <c r="AB50" s="27">
        <f t="shared" si="47"/>
        <v>41</v>
      </c>
      <c r="AC50" s="27"/>
      <c r="AD50" s="27">
        <v>1</v>
      </c>
      <c r="AE50" s="27">
        <v>9</v>
      </c>
      <c r="AF50" s="8">
        <f t="shared" si="40"/>
        <v>10</v>
      </c>
      <c r="AH50" s="28">
        <f t="shared" si="38"/>
        <v>227</v>
      </c>
      <c r="AK50" s="176">
        <f t="shared" si="41"/>
        <v>0.14285714285714285</v>
      </c>
      <c r="AL50" s="176" t="str">
        <f t="shared" si="42"/>
        <v>-</v>
      </c>
      <c r="AM50" s="176">
        <f t="shared" si="43"/>
        <v>0.65079365079365081</v>
      </c>
      <c r="AN50" s="178">
        <f t="shared" si="44"/>
        <v>4.365384615384615</v>
      </c>
    </row>
    <row r="51" spans="1:40" ht="14.25" x14ac:dyDescent="0.2">
      <c r="A51" s="23" t="s">
        <v>62</v>
      </c>
      <c r="B51" s="23"/>
      <c r="C51" s="23"/>
      <c r="D51" s="23"/>
      <c r="E51" s="23"/>
      <c r="F51" s="7"/>
      <c r="G51" s="22">
        <v>49</v>
      </c>
      <c r="H51" s="22"/>
      <c r="I51" s="22">
        <v>21</v>
      </c>
      <c r="J51" s="22">
        <v>3</v>
      </c>
      <c r="K51" s="22">
        <v>322</v>
      </c>
      <c r="L51" s="22">
        <v>54</v>
      </c>
      <c r="M51" s="24">
        <f t="shared" si="48"/>
        <v>343</v>
      </c>
      <c r="N51" s="27">
        <f t="shared" si="49"/>
        <v>57</v>
      </c>
      <c r="O51" s="27"/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/>
      <c r="W51" s="22">
        <v>2</v>
      </c>
      <c r="X51" s="22">
        <v>0</v>
      </c>
      <c r="Y51" s="22">
        <v>54</v>
      </c>
      <c r="Z51" s="22">
        <v>5</v>
      </c>
      <c r="AA51" s="27">
        <f t="shared" si="46"/>
        <v>56</v>
      </c>
      <c r="AB51" s="27">
        <f t="shared" si="47"/>
        <v>5</v>
      </c>
      <c r="AC51" s="27"/>
      <c r="AD51" s="22">
        <v>12</v>
      </c>
      <c r="AE51" s="22">
        <v>57</v>
      </c>
      <c r="AF51" s="8">
        <f t="shared" si="40"/>
        <v>69</v>
      </c>
      <c r="AG51" s="7"/>
      <c r="AH51" s="175">
        <f t="shared" si="38"/>
        <v>468</v>
      </c>
      <c r="AI51" s="7"/>
      <c r="AJ51" s="7"/>
      <c r="AK51" s="177">
        <f t="shared" si="41"/>
        <v>0.16618075801749271</v>
      </c>
      <c r="AL51" s="177" t="str">
        <f t="shared" si="42"/>
        <v>-</v>
      </c>
      <c r="AM51" s="177">
        <f t="shared" si="43"/>
        <v>8.9285714285714288E-2</v>
      </c>
      <c r="AN51" s="179">
        <f t="shared" si="44"/>
        <v>9.5510204081632661</v>
      </c>
    </row>
    <row r="52" spans="1:40" x14ac:dyDescent="0.2">
      <c r="A52" s="23"/>
      <c r="B52" s="23"/>
      <c r="C52" s="23"/>
      <c r="D52" s="23"/>
      <c r="E52" s="29" t="s">
        <v>63</v>
      </c>
      <c r="F52" s="7"/>
      <c r="G52" s="27">
        <f>AVERAGE(G41:G45)</f>
        <v>111.6</v>
      </c>
      <c r="H52" s="27"/>
      <c r="I52" s="27">
        <f>AVERAGE(I41:I45)</f>
        <v>279.60000000000002</v>
      </c>
      <c r="J52" s="27">
        <f t="shared" ref="J52:AH52" si="50">AVERAGE(J41:J45)</f>
        <v>26</v>
      </c>
      <c r="K52" s="27">
        <f t="shared" si="50"/>
        <v>1687.8</v>
      </c>
      <c r="L52" s="27">
        <f t="shared" si="50"/>
        <v>176.4</v>
      </c>
      <c r="M52" s="224">
        <f t="shared" si="50"/>
        <v>1967.4</v>
      </c>
      <c r="N52" s="224">
        <f t="shared" si="50"/>
        <v>202.4</v>
      </c>
      <c r="O52" s="27"/>
      <c r="P52" s="27">
        <f t="shared" si="50"/>
        <v>10.8</v>
      </c>
      <c r="Q52" s="27">
        <f t="shared" si="50"/>
        <v>9.4</v>
      </c>
      <c r="R52" s="27">
        <f t="shared" si="50"/>
        <v>197.6</v>
      </c>
      <c r="S52" s="27">
        <f t="shared" si="50"/>
        <v>180</v>
      </c>
      <c r="T52" s="27">
        <f t="shared" si="50"/>
        <v>208.4</v>
      </c>
      <c r="U52" s="27">
        <f t="shared" si="50"/>
        <v>189.4</v>
      </c>
      <c r="V52" s="27"/>
      <c r="W52" s="27">
        <f t="shared" si="50"/>
        <v>18.399999999999999</v>
      </c>
      <c r="X52" s="27">
        <f t="shared" si="50"/>
        <v>6</v>
      </c>
      <c r="Y52" s="27">
        <f t="shared" si="50"/>
        <v>313.8</v>
      </c>
      <c r="Z52" s="27">
        <f t="shared" si="50"/>
        <v>159.19999999999999</v>
      </c>
      <c r="AA52" s="224">
        <f t="shared" si="50"/>
        <v>332.2</v>
      </c>
      <c r="AB52" s="224">
        <f t="shared" si="50"/>
        <v>165.2</v>
      </c>
      <c r="AC52" s="27"/>
      <c r="AD52" s="27">
        <f t="shared" si="50"/>
        <v>11.6</v>
      </c>
      <c r="AE52" s="27">
        <f t="shared" si="50"/>
        <v>29.4</v>
      </c>
      <c r="AF52" s="224">
        <f t="shared" si="50"/>
        <v>41</v>
      </c>
      <c r="AG52" s="27"/>
      <c r="AH52" s="27">
        <f t="shared" si="50"/>
        <v>2540.4</v>
      </c>
      <c r="AI52" s="27"/>
      <c r="AJ52" s="27"/>
      <c r="AK52" s="171">
        <f>AVERAGE(AK41:AK45)</f>
        <v>0.1251136464543039</v>
      </c>
      <c r="AL52" s="171">
        <f>AVERAGE(AL41:AL45)</f>
        <v>0.86934082568177051</v>
      </c>
      <c r="AM52" s="171">
        <f>AVERAGE(AM41:AM45)</f>
        <v>0.49154957672604727</v>
      </c>
      <c r="AN52" s="180">
        <f>AH52/G52</f>
        <v>22.763440860215056</v>
      </c>
    </row>
    <row r="53" spans="1:40" x14ac:dyDescent="0.2">
      <c r="A53" s="23"/>
      <c r="B53" s="23"/>
      <c r="C53" s="23"/>
      <c r="D53" s="23"/>
      <c r="E53" s="29" t="s">
        <v>64</v>
      </c>
      <c r="F53" s="7"/>
      <c r="G53" s="27">
        <f>AVERAGE(G46:G51)</f>
        <v>57.333333333333336</v>
      </c>
      <c r="H53" s="27"/>
      <c r="I53" s="27">
        <f t="shared" ref="I53:AF53" si="51">AVERAGE(I46:I51)</f>
        <v>54.666666666666664</v>
      </c>
      <c r="J53" s="27">
        <f t="shared" si="51"/>
        <v>6.5</v>
      </c>
      <c r="K53" s="27">
        <f t="shared" si="51"/>
        <v>402.16666666666669</v>
      </c>
      <c r="L53" s="27">
        <f t="shared" si="51"/>
        <v>71.166666666666671</v>
      </c>
      <c r="M53" s="27">
        <f t="shared" si="51"/>
        <v>456.83333333333331</v>
      </c>
      <c r="N53" s="27">
        <f t="shared" si="51"/>
        <v>77.666666666666671</v>
      </c>
      <c r="O53" s="27"/>
      <c r="P53" s="27">
        <f t="shared" si="51"/>
        <v>0.66666666666666663</v>
      </c>
      <c r="Q53" s="27">
        <f t="shared" si="51"/>
        <v>0.66666666666666663</v>
      </c>
      <c r="R53" s="27">
        <f t="shared" si="51"/>
        <v>0</v>
      </c>
      <c r="S53" s="27">
        <f t="shared" si="51"/>
        <v>0</v>
      </c>
      <c r="T53" s="27">
        <f t="shared" si="51"/>
        <v>0.66666666666666663</v>
      </c>
      <c r="U53" s="27">
        <f t="shared" si="51"/>
        <v>0.66666666666666663</v>
      </c>
      <c r="V53" s="27"/>
      <c r="W53" s="27">
        <f t="shared" si="51"/>
        <v>3</v>
      </c>
      <c r="X53" s="27">
        <f t="shared" si="51"/>
        <v>0.5</v>
      </c>
      <c r="Y53" s="27">
        <f t="shared" si="51"/>
        <v>69.5</v>
      </c>
      <c r="Z53" s="27">
        <f t="shared" si="51"/>
        <v>20.833333333333332</v>
      </c>
      <c r="AA53" s="27">
        <f t="shared" si="51"/>
        <v>72.5</v>
      </c>
      <c r="AB53" s="27">
        <f t="shared" si="51"/>
        <v>21.333333333333332</v>
      </c>
      <c r="AC53" s="27"/>
      <c r="AD53" s="27">
        <f t="shared" si="51"/>
        <v>4.333333333333333</v>
      </c>
      <c r="AE53" s="27">
        <f t="shared" si="51"/>
        <v>19.5</v>
      </c>
      <c r="AF53" s="27">
        <f t="shared" si="51"/>
        <v>23.833333333333332</v>
      </c>
      <c r="AG53" s="27"/>
      <c r="AH53" s="27">
        <f t="shared" ref="AH53:AM53" si="52">AVERAGE(AH46:AH51)</f>
        <v>553.83333333333337</v>
      </c>
      <c r="AI53" s="27"/>
      <c r="AJ53" s="27"/>
      <c r="AK53" s="171">
        <f t="shared" si="52"/>
        <v>0.16085440003595122</v>
      </c>
      <c r="AL53" s="171">
        <f t="shared" si="52"/>
        <v>1</v>
      </c>
      <c r="AM53" s="171">
        <f t="shared" si="52"/>
        <v>0.32158859658859656</v>
      </c>
      <c r="AN53" s="180">
        <f t="shared" si="44"/>
        <v>9.6598837209302335</v>
      </c>
    </row>
    <row r="54" spans="1:40" x14ac:dyDescent="0.2">
      <c r="A54" s="16" t="s">
        <v>65</v>
      </c>
      <c r="B54" s="16"/>
      <c r="C54" s="22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40" x14ac:dyDescent="0.2">
      <c r="A55" s="225" t="s">
        <v>66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40" x14ac:dyDescent="0.2">
      <c r="A56" s="225" t="s">
        <v>67</v>
      </c>
      <c r="B56" s="225"/>
      <c r="C56" s="225"/>
      <c r="D56" s="225"/>
      <c r="E56" s="225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1:40" x14ac:dyDescent="0.2">
      <c r="A57" s="225" t="s">
        <v>68</v>
      </c>
      <c r="B57" s="225"/>
      <c r="C57" s="225"/>
      <c r="D57" s="225"/>
      <c r="E57" s="225"/>
    </row>
    <row r="58" spans="1:40" x14ac:dyDescent="0.2">
      <c r="A58" s="225" t="s">
        <v>69</v>
      </c>
      <c r="B58" s="225"/>
      <c r="C58" s="225"/>
      <c r="D58" s="225"/>
      <c r="E58" s="225"/>
    </row>
    <row r="59" spans="1:40" x14ac:dyDescent="0.2">
      <c r="A59" s="275" t="s">
        <v>70</v>
      </c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</row>
    <row r="60" spans="1:40" x14ac:dyDescent="0.2">
      <c r="A60" s="14" t="s">
        <v>71</v>
      </c>
      <c r="B60" s="225"/>
      <c r="C60" s="225"/>
      <c r="D60" s="225"/>
      <c r="E60" s="225"/>
    </row>
    <row r="61" spans="1:40" x14ac:dyDescent="0.2">
      <c r="A61" s="14" t="s">
        <v>72</v>
      </c>
    </row>
    <row r="62" spans="1:40" x14ac:dyDescent="0.2">
      <c r="K62" s="16"/>
    </row>
  </sheetData>
  <mergeCells count="6">
    <mergeCell ref="AD2:AF3"/>
    <mergeCell ref="A59:AF59"/>
    <mergeCell ref="K3:L3"/>
    <mergeCell ref="AK3:AM3"/>
    <mergeCell ref="AN3:AN4"/>
    <mergeCell ref="I23:AF26"/>
  </mergeCells>
  <phoneticPr fontId="15" type="noConversion"/>
  <printOptions horizontalCentered="1"/>
  <pageMargins left="0.25" right="0.25" top="0.25" bottom="0.25" header="0.05" footer="0.05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31D1-4238-48B6-8581-5DAE63935634}">
  <sheetPr>
    <pageSetUpPr fitToPage="1"/>
  </sheetPr>
  <dimension ref="A1:AH39"/>
  <sheetViews>
    <sheetView workbookViewId="0"/>
  </sheetViews>
  <sheetFormatPr defaultRowHeight="12.75" x14ac:dyDescent="0.2"/>
  <cols>
    <col min="1" max="1" width="6" customWidth="1"/>
    <col min="2" max="2" width="2.28515625" customWidth="1"/>
    <col min="3" max="3" width="9.85546875" customWidth="1"/>
    <col min="4" max="4" width="2.5703125" customWidth="1"/>
    <col min="5" max="5" width="9.140625" customWidth="1"/>
    <col min="6" max="6" width="2.5703125" customWidth="1"/>
    <col min="7" max="7" width="5.7109375" customWidth="1"/>
    <col min="8" max="8" width="2.5703125" customWidth="1"/>
    <col min="9" max="9" width="5.28515625" bestFit="1" customWidth="1"/>
    <col min="10" max="11" width="5.5703125" bestFit="1" customWidth="1"/>
    <col min="12" max="12" width="5.5703125" customWidth="1"/>
    <col min="13" max="13" width="6.7109375" customWidth="1"/>
    <col min="14" max="14" width="5.5703125" customWidth="1"/>
    <col min="15" max="15" width="1.7109375" customWidth="1"/>
    <col min="16" max="16" width="5.28515625" bestFit="1" customWidth="1"/>
    <col min="17" max="17" width="5.7109375" customWidth="1"/>
    <col min="18" max="18" width="5.28515625" bestFit="1" customWidth="1"/>
    <col min="19" max="19" width="6" customWidth="1"/>
    <col min="20" max="20" width="6.7109375" customWidth="1"/>
    <col min="21" max="21" width="6.28515625" customWidth="1"/>
    <col min="22" max="22" width="1.7109375" customWidth="1"/>
    <col min="23" max="23" width="5.28515625" bestFit="1" customWidth="1"/>
    <col min="24" max="25" width="5.5703125" bestFit="1" customWidth="1"/>
    <col min="26" max="26" width="5.5703125" customWidth="1"/>
    <col min="27" max="27" width="6.7109375" customWidth="1"/>
    <col min="28" max="28" width="5.5703125" customWidth="1"/>
    <col min="29" max="29" width="3.42578125" customWidth="1"/>
    <col min="30" max="30" width="7.28515625" style="40" customWidth="1"/>
    <col min="31" max="32" width="6.140625" style="40" customWidth="1"/>
    <col min="33" max="33" width="8.28515625" style="40" bestFit="1" customWidth="1"/>
    <col min="34" max="34" width="9.140625" style="40"/>
  </cols>
  <sheetData>
    <row r="1" spans="1:34" s="30" customFormat="1" ht="14.25" x14ac:dyDescent="0.2">
      <c r="A1" s="30" t="s">
        <v>194</v>
      </c>
      <c r="AD1" s="233"/>
      <c r="AE1" s="233"/>
      <c r="AF1" s="233"/>
      <c r="AG1" s="233"/>
      <c r="AH1" s="233"/>
    </row>
    <row r="2" spans="1:34" s="30" customFormat="1" x14ac:dyDescent="0.2">
      <c r="I2" s="31" t="s">
        <v>25</v>
      </c>
      <c r="J2" s="31"/>
      <c r="K2" s="31"/>
      <c r="L2" s="31"/>
      <c r="M2" s="31"/>
      <c r="N2" s="31"/>
      <c r="O2" s="32"/>
      <c r="P2" s="31" t="s">
        <v>26</v>
      </c>
      <c r="Q2" s="31"/>
      <c r="R2" s="31"/>
      <c r="S2" s="31"/>
      <c r="T2" s="31"/>
      <c r="U2" s="31"/>
      <c r="W2" s="31" t="s">
        <v>27</v>
      </c>
      <c r="X2" s="31"/>
      <c r="Y2" s="31"/>
      <c r="Z2" s="31"/>
      <c r="AA2" s="31"/>
      <c r="AB2" s="31"/>
      <c r="AD2" s="233"/>
      <c r="AE2" s="271" t="s">
        <v>36</v>
      </c>
      <c r="AF2" s="271"/>
      <c r="AG2" s="271"/>
      <c r="AH2" s="233"/>
    </row>
    <row r="3" spans="1:34" s="30" customFormat="1" ht="14.25" x14ac:dyDescent="0.2">
      <c r="A3" s="30" t="s">
        <v>29</v>
      </c>
      <c r="G3" s="233" t="s">
        <v>30</v>
      </c>
      <c r="I3" s="33" t="s">
        <v>31</v>
      </c>
      <c r="J3" s="33"/>
      <c r="K3" s="33" t="s">
        <v>34</v>
      </c>
      <c r="L3" s="33"/>
      <c r="M3" s="33" t="s">
        <v>33</v>
      </c>
      <c r="N3" s="33"/>
      <c r="P3" s="33" t="s">
        <v>31</v>
      </c>
      <c r="Q3" s="33"/>
      <c r="R3" s="33" t="s">
        <v>34</v>
      </c>
      <c r="S3" s="33"/>
      <c r="T3" s="33" t="s">
        <v>33</v>
      </c>
      <c r="U3" s="33"/>
      <c r="W3" s="33" t="s">
        <v>73</v>
      </c>
      <c r="X3" s="33"/>
      <c r="Y3" s="33" t="s">
        <v>34</v>
      </c>
      <c r="Z3" s="33"/>
      <c r="AA3" s="33" t="s">
        <v>33</v>
      </c>
      <c r="AB3" s="33"/>
      <c r="AD3" s="233"/>
      <c r="AE3" s="269" t="s">
        <v>74</v>
      </c>
      <c r="AF3" s="269" t="s">
        <v>75</v>
      </c>
      <c r="AG3" s="269" t="s">
        <v>76</v>
      </c>
      <c r="AH3" s="233"/>
    </row>
    <row r="4" spans="1:34" s="30" customFormat="1" ht="14.25" x14ac:dyDescent="0.2">
      <c r="A4" s="34" t="s">
        <v>38</v>
      </c>
      <c r="B4" s="34"/>
      <c r="C4" s="31" t="s">
        <v>39</v>
      </c>
      <c r="D4" s="31"/>
      <c r="E4" s="31"/>
      <c r="F4" s="34"/>
      <c r="G4" s="229" t="s">
        <v>40</v>
      </c>
      <c r="H4" s="229"/>
      <c r="I4" s="229" t="s">
        <v>41</v>
      </c>
      <c r="J4" s="229" t="s">
        <v>42</v>
      </c>
      <c r="K4" s="229" t="s">
        <v>41</v>
      </c>
      <c r="L4" s="229" t="s">
        <v>42</v>
      </c>
      <c r="M4" s="229" t="s">
        <v>41</v>
      </c>
      <c r="N4" s="229" t="s">
        <v>43</v>
      </c>
      <c r="O4" s="229"/>
      <c r="P4" s="229" t="s">
        <v>41</v>
      </c>
      <c r="Q4" s="229" t="s">
        <v>43</v>
      </c>
      <c r="R4" s="229" t="s">
        <v>41</v>
      </c>
      <c r="S4" s="229" t="s">
        <v>43</v>
      </c>
      <c r="T4" s="229" t="s">
        <v>41</v>
      </c>
      <c r="U4" s="229" t="s">
        <v>43</v>
      </c>
      <c r="V4" s="229"/>
      <c r="W4" s="229" t="s">
        <v>41</v>
      </c>
      <c r="X4" s="229" t="s">
        <v>42</v>
      </c>
      <c r="Y4" s="229" t="s">
        <v>41</v>
      </c>
      <c r="Z4" s="229" t="s">
        <v>42</v>
      </c>
      <c r="AA4" s="229" t="s">
        <v>41</v>
      </c>
      <c r="AB4" s="229" t="s">
        <v>42</v>
      </c>
      <c r="AD4" s="229" t="s">
        <v>44</v>
      </c>
      <c r="AE4" s="270"/>
      <c r="AF4" s="270"/>
      <c r="AG4" s="270"/>
      <c r="AH4" s="229" t="s">
        <v>77</v>
      </c>
    </row>
    <row r="5" spans="1:34" s="30" customFormat="1" x14ac:dyDescent="0.2">
      <c r="A5" s="35">
        <v>35</v>
      </c>
      <c r="C5" s="36">
        <v>45896</v>
      </c>
      <c r="D5" s="16" t="s">
        <v>50</v>
      </c>
      <c r="E5" s="37">
        <f>C5+6</f>
        <v>45902</v>
      </c>
      <c r="G5" s="35">
        <v>3</v>
      </c>
      <c r="H5" s="233"/>
      <c r="I5" s="35">
        <v>135</v>
      </c>
      <c r="J5" s="35">
        <v>0</v>
      </c>
      <c r="K5" s="35">
        <v>222</v>
      </c>
      <c r="L5" s="35">
        <v>12</v>
      </c>
      <c r="M5" s="233">
        <v>357</v>
      </c>
      <c r="N5" s="233">
        <v>12</v>
      </c>
      <c r="O5" s="233"/>
      <c r="P5" s="35">
        <v>0</v>
      </c>
      <c r="Q5" s="35">
        <v>0</v>
      </c>
      <c r="R5" s="35">
        <v>0</v>
      </c>
      <c r="S5" s="35">
        <v>0</v>
      </c>
      <c r="T5" s="233">
        <v>0</v>
      </c>
      <c r="U5" s="233">
        <v>0</v>
      </c>
      <c r="V5" s="233"/>
      <c r="W5" s="38">
        <v>1</v>
      </c>
      <c r="X5" s="38">
        <v>0</v>
      </c>
      <c r="Y5" s="38">
        <v>21</v>
      </c>
      <c r="Z5" s="38">
        <v>4</v>
      </c>
      <c r="AA5" s="39">
        <v>22</v>
      </c>
      <c r="AB5" s="39">
        <v>4</v>
      </c>
      <c r="AD5" s="39">
        <f>AA5+T5+M5</f>
        <v>379</v>
      </c>
      <c r="AE5" s="163">
        <f>IFERROR(N5/M5,"-")</f>
        <v>3.3613445378151259E-2</v>
      </c>
      <c r="AF5" s="52" t="str">
        <f>IFERROR(U5/T5,"-")</f>
        <v>-</v>
      </c>
      <c r="AG5" s="163">
        <f>IFERROR(AB5/AA5,"-")</f>
        <v>0.18181818181818182</v>
      </c>
      <c r="AH5" s="38">
        <f>IFERROR(AD5/G5,"-")</f>
        <v>126.33333333333333</v>
      </c>
    </row>
    <row r="6" spans="1:34" s="30" customFormat="1" x14ac:dyDescent="0.2">
      <c r="A6" s="35">
        <v>36</v>
      </c>
      <c r="C6" s="36">
        <f>C5+7</f>
        <v>45903</v>
      </c>
      <c r="D6" s="16" t="s">
        <v>50</v>
      </c>
      <c r="E6" s="37">
        <f>C6+6</f>
        <v>45909</v>
      </c>
      <c r="G6" s="35">
        <v>4</v>
      </c>
      <c r="H6" s="233"/>
      <c r="I6" s="35">
        <v>93</v>
      </c>
      <c r="J6" s="35">
        <v>3</v>
      </c>
      <c r="K6" s="35">
        <v>135</v>
      </c>
      <c r="L6" s="35">
        <v>11</v>
      </c>
      <c r="M6" s="233">
        <v>228</v>
      </c>
      <c r="N6" s="233">
        <v>14</v>
      </c>
      <c r="O6" s="233"/>
      <c r="P6" s="35">
        <v>0</v>
      </c>
      <c r="Q6" s="35">
        <v>0</v>
      </c>
      <c r="R6" s="35">
        <v>1</v>
      </c>
      <c r="S6" s="35">
        <v>1</v>
      </c>
      <c r="T6" s="233">
        <v>1</v>
      </c>
      <c r="U6" s="233">
        <v>1</v>
      </c>
      <c r="V6" s="233"/>
      <c r="W6" s="38">
        <v>1</v>
      </c>
      <c r="X6" s="38">
        <v>0</v>
      </c>
      <c r="Y6" s="38">
        <v>25</v>
      </c>
      <c r="Z6" s="38">
        <v>6</v>
      </c>
      <c r="AA6" s="39">
        <v>26</v>
      </c>
      <c r="AB6" s="39">
        <v>6</v>
      </c>
      <c r="AD6" s="39">
        <f>AA6+T6+M6</f>
        <v>255</v>
      </c>
      <c r="AE6" s="163">
        <f>IFERROR(N6/M6,"-")</f>
        <v>6.1403508771929821E-2</v>
      </c>
      <c r="AF6" s="52">
        <f>IFERROR(U6/T6,"-")</f>
        <v>1</v>
      </c>
      <c r="AG6" s="163">
        <f>IFERROR(AB6/AA6,"-")</f>
        <v>0.23076923076923078</v>
      </c>
      <c r="AH6" s="38">
        <f>IFERROR(AD6/G6,"-")</f>
        <v>63.75</v>
      </c>
    </row>
    <row r="7" spans="1:34" s="30" customFormat="1" x14ac:dyDescent="0.2">
      <c r="A7" s="35">
        <v>37</v>
      </c>
      <c r="C7" s="36">
        <f t="shared" ref="C7:C16" si="0">C6+7</f>
        <v>45910</v>
      </c>
      <c r="D7" s="16" t="s">
        <v>50</v>
      </c>
      <c r="E7" s="37">
        <f t="shared" ref="E7:E8" si="1">C7+6</f>
        <v>45916</v>
      </c>
      <c r="F7" s="35"/>
      <c r="G7" s="35">
        <v>5</v>
      </c>
      <c r="H7" s="233"/>
      <c r="I7" s="35">
        <v>180</v>
      </c>
      <c r="J7" s="35">
        <v>2</v>
      </c>
      <c r="K7" s="35">
        <v>623</v>
      </c>
      <c r="L7" s="35">
        <v>88</v>
      </c>
      <c r="M7" s="233">
        <v>803</v>
      </c>
      <c r="N7" s="233">
        <v>90</v>
      </c>
      <c r="O7" s="233"/>
      <c r="P7" s="35">
        <v>0</v>
      </c>
      <c r="Q7" s="35">
        <v>0</v>
      </c>
      <c r="R7" s="35">
        <v>7</v>
      </c>
      <c r="S7" s="35">
        <v>3</v>
      </c>
      <c r="T7" s="233">
        <v>7</v>
      </c>
      <c r="U7" s="233">
        <v>3</v>
      </c>
      <c r="V7" s="233"/>
      <c r="W7" s="38">
        <v>0</v>
      </c>
      <c r="X7" s="38">
        <v>0</v>
      </c>
      <c r="Y7" s="38">
        <v>12</v>
      </c>
      <c r="Z7" s="38">
        <v>5</v>
      </c>
      <c r="AA7" s="39">
        <v>12</v>
      </c>
      <c r="AB7" s="39">
        <v>5</v>
      </c>
      <c r="AD7" s="39">
        <f t="shared" ref="AD7:AD12" si="2">AA7+T7+M7</f>
        <v>822</v>
      </c>
      <c r="AE7" s="163">
        <f t="shared" ref="AE7:AE12" si="3">IFERROR(N7/M7,"-")</f>
        <v>0.11207970112079702</v>
      </c>
      <c r="AF7" s="52">
        <f t="shared" ref="AF7:AF12" si="4">IFERROR(U7/T7,"-")</f>
        <v>0.42857142857142855</v>
      </c>
      <c r="AG7" s="163">
        <f t="shared" ref="AG7:AG12" si="5">IFERROR(AB7/AA7,"-")</f>
        <v>0.41666666666666669</v>
      </c>
      <c r="AH7" s="38">
        <f t="shared" ref="AH7:AH12" si="6">IFERROR(AD7/G7,"-")</f>
        <v>164.4</v>
      </c>
    </row>
    <row r="8" spans="1:34" s="30" customFormat="1" x14ac:dyDescent="0.2">
      <c r="A8" s="35">
        <v>38</v>
      </c>
      <c r="C8" s="36">
        <f t="shared" si="0"/>
        <v>45917</v>
      </c>
      <c r="D8" s="16" t="s">
        <v>50</v>
      </c>
      <c r="E8" s="37">
        <f t="shared" si="1"/>
        <v>45923</v>
      </c>
      <c r="G8" s="35">
        <v>5</v>
      </c>
      <c r="H8" s="233"/>
      <c r="I8" s="35">
        <v>138</v>
      </c>
      <c r="J8" s="35">
        <v>6</v>
      </c>
      <c r="K8" s="35">
        <v>717</v>
      </c>
      <c r="L8" s="35">
        <v>125</v>
      </c>
      <c r="M8" s="233">
        <v>855</v>
      </c>
      <c r="N8" s="233">
        <v>131</v>
      </c>
      <c r="O8" s="233"/>
      <c r="P8" s="35">
        <v>1</v>
      </c>
      <c r="Q8" s="35">
        <v>1</v>
      </c>
      <c r="R8" s="35">
        <v>11</v>
      </c>
      <c r="S8" s="35">
        <v>7</v>
      </c>
      <c r="T8" s="233">
        <v>12</v>
      </c>
      <c r="U8" s="233">
        <v>8</v>
      </c>
      <c r="V8" s="233"/>
      <c r="W8" s="38">
        <v>0</v>
      </c>
      <c r="X8" s="38">
        <v>0</v>
      </c>
      <c r="Y8" s="38">
        <v>15</v>
      </c>
      <c r="Z8" s="38">
        <v>3</v>
      </c>
      <c r="AA8" s="39">
        <v>15</v>
      </c>
      <c r="AB8" s="39">
        <v>3</v>
      </c>
      <c r="AD8" s="39">
        <f t="shared" si="2"/>
        <v>882</v>
      </c>
      <c r="AE8" s="163">
        <f t="shared" si="3"/>
        <v>0.15321637426900586</v>
      </c>
      <c r="AF8" s="52">
        <f t="shared" si="4"/>
        <v>0.66666666666666663</v>
      </c>
      <c r="AG8" s="163">
        <f t="shared" si="5"/>
        <v>0.2</v>
      </c>
      <c r="AH8" s="38">
        <f t="shared" si="6"/>
        <v>176.4</v>
      </c>
    </row>
    <row r="9" spans="1:34" x14ac:dyDescent="0.2">
      <c r="A9" s="35">
        <v>39</v>
      </c>
      <c r="B9" s="30"/>
      <c r="C9" s="36">
        <f t="shared" si="0"/>
        <v>45924</v>
      </c>
      <c r="D9" s="16" t="s">
        <v>50</v>
      </c>
      <c r="E9" s="37">
        <f t="shared" ref="E9:E10" si="7">C9+6</f>
        <v>45930</v>
      </c>
      <c r="F9" s="40"/>
      <c r="G9" s="35">
        <v>4</v>
      </c>
      <c r="H9" s="233"/>
      <c r="I9" s="35">
        <v>187</v>
      </c>
      <c r="J9" s="35">
        <v>16</v>
      </c>
      <c r="K9" s="35">
        <v>850</v>
      </c>
      <c r="L9" s="35">
        <v>173</v>
      </c>
      <c r="M9" s="233">
        <v>1037</v>
      </c>
      <c r="N9" s="233">
        <v>189</v>
      </c>
      <c r="O9" s="233"/>
      <c r="P9" s="35">
        <v>1</v>
      </c>
      <c r="Q9" s="35">
        <v>1</v>
      </c>
      <c r="R9" s="35">
        <v>34</v>
      </c>
      <c r="S9" s="35">
        <v>24</v>
      </c>
      <c r="T9" s="233">
        <v>35</v>
      </c>
      <c r="U9" s="233">
        <v>25</v>
      </c>
      <c r="V9" s="233"/>
      <c r="W9" s="38">
        <v>0</v>
      </c>
      <c r="X9" s="38">
        <v>0</v>
      </c>
      <c r="Y9" s="38">
        <v>16</v>
      </c>
      <c r="Z9" s="38">
        <v>9</v>
      </c>
      <c r="AA9" s="39">
        <v>16</v>
      </c>
      <c r="AB9" s="39">
        <v>9</v>
      </c>
      <c r="AD9" s="39">
        <f t="shared" si="2"/>
        <v>1088</v>
      </c>
      <c r="AE9" s="163">
        <f t="shared" si="3"/>
        <v>0.18225650916104147</v>
      </c>
      <c r="AF9" s="52">
        <f t="shared" si="4"/>
        <v>0.7142857142857143</v>
      </c>
      <c r="AG9" s="163">
        <f t="shared" si="5"/>
        <v>0.5625</v>
      </c>
      <c r="AH9" s="38">
        <f t="shared" si="6"/>
        <v>272</v>
      </c>
    </row>
    <row r="10" spans="1:34" x14ac:dyDescent="0.2">
      <c r="A10" s="35">
        <v>40</v>
      </c>
      <c r="B10" s="30"/>
      <c r="C10" s="36">
        <f t="shared" si="0"/>
        <v>45931</v>
      </c>
      <c r="D10" s="16" t="s">
        <v>50</v>
      </c>
      <c r="E10" s="37">
        <f t="shared" si="7"/>
        <v>45937</v>
      </c>
      <c r="F10" s="40"/>
      <c r="G10" s="35">
        <v>5</v>
      </c>
      <c r="H10" s="233"/>
      <c r="I10" s="35">
        <v>48</v>
      </c>
      <c r="J10" s="35">
        <v>1</v>
      </c>
      <c r="K10" s="35">
        <v>211</v>
      </c>
      <c r="L10" s="35">
        <v>38</v>
      </c>
      <c r="M10" s="233">
        <v>259</v>
      </c>
      <c r="N10" s="233">
        <v>39</v>
      </c>
      <c r="O10" s="233"/>
      <c r="P10" s="35">
        <v>1</v>
      </c>
      <c r="Q10" s="35">
        <v>1</v>
      </c>
      <c r="R10" s="35">
        <v>53</v>
      </c>
      <c r="S10" s="35">
        <v>41</v>
      </c>
      <c r="T10" s="233">
        <v>54</v>
      </c>
      <c r="U10" s="233">
        <v>42</v>
      </c>
      <c r="V10" s="233"/>
      <c r="W10" s="38">
        <v>0</v>
      </c>
      <c r="X10" s="38">
        <v>0</v>
      </c>
      <c r="Y10" s="38">
        <v>13</v>
      </c>
      <c r="Z10" s="38">
        <v>5</v>
      </c>
      <c r="AA10" s="39">
        <v>13</v>
      </c>
      <c r="AB10" s="39">
        <v>5</v>
      </c>
      <c r="AD10" s="39">
        <f t="shared" si="2"/>
        <v>326</v>
      </c>
      <c r="AE10" s="163">
        <f t="shared" si="3"/>
        <v>0.15057915057915058</v>
      </c>
      <c r="AF10" s="52">
        <f t="shared" si="4"/>
        <v>0.77777777777777779</v>
      </c>
      <c r="AG10" s="163">
        <f t="shared" si="5"/>
        <v>0.38461538461538464</v>
      </c>
      <c r="AH10" s="38">
        <f t="shared" si="6"/>
        <v>65.2</v>
      </c>
    </row>
    <row r="11" spans="1:34" x14ac:dyDescent="0.2">
      <c r="A11" s="35">
        <v>41</v>
      </c>
      <c r="B11" s="40"/>
      <c r="C11" s="36">
        <f t="shared" si="0"/>
        <v>45938</v>
      </c>
      <c r="D11" s="16" t="s">
        <v>50</v>
      </c>
      <c r="E11" s="37">
        <f t="shared" ref="E11:E16" si="8">C11+6</f>
        <v>45944</v>
      </c>
      <c r="F11" s="40"/>
      <c r="G11" s="35">
        <v>5</v>
      </c>
      <c r="H11" s="233"/>
      <c r="I11" s="35">
        <v>24</v>
      </c>
      <c r="J11" s="35">
        <v>3</v>
      </c>
      <c r="K11" s="35">
        <v>202</v>
      </c>
      <c r="L11" s="35">
        <v>31</v>
      </c>
      <c r="M11" s="233">
        <v>226</v>
      </c>
      <c r="N11" s="233">
        <v>34</v>
      </c>
      <c r="O11" s="233"/>
      <c r="P11" s="35">
        <v>0</v>
      </c>
      <c r="Q11" s="35">
        <v>0</v>
      </c>
      <c r="R11" s="35">
        <v>17</v>
      </c>
      <c r="S11" s="35">
        <v>11</v>
      </c>
      <c r="T11" s="233">
        <v>17</v>
      </c>
      <c r="U11" s="233">
        <v>11</v>
      </c>
      <c r="V11" s="233"/>
      <c r="W11" s="38">
        <v>1</v>
      </c>
      <c r="X11" s="38">
        <v>0</v>
      </c>
      <c r="Y11" s="38">
        <v>12</v>
      </c>
      <c r="Z11" s="38">
        <v>4</v>
      </c>
      <c r="AA11" s="39">
        <v>13</v>
      </c>
      <c r="AB11" s="39">
        <v>4</v>
      </c>
      <c r="AD11" s="39">
        <f t="shared" si="2"/>
        <v>256</v>
      </c>
      <c r="AE11" s="163">
        <f t="shared" si="3"/>
        <v>0.15044247787610621</v>
      </c>
      <c r="AF11" s="52">
        <f t="shared" si="4"/>
        <v>0.6470588235294118</v>
      </c>
      <c r="AG11" s="163">
        <f t="shared" si="5"/>
        <v>0.30769230769230771</v>
      </c>
      <c r="AH11" s="38">
        <f t="shared" si="6"/>
        <v>51.2</v>
      </c>
    </row>
    <row r="12" spans="1:34" x14ac:dyDescent="0.2">
      <c r="A12" s="35">
        <v>42</v>
      </c>
      <c r="B12" s="30"/>
      <c r="C12" s="36">
        <f t="shared" si="0"/>
        <v>45945</v>
      </c>
      <c r="D12" s="16" t="s">
        <v>50</v>
      </c>
      <c r="E12" s="37">
        <f t="shared" si="8"/>
        <v>45951</v>
      </c>
      <c r="F12" s="40"/>
      <c r="G12" s="35"/>
      <c r="H12" s="233"/>
      <c r="I12" s="35"/>
      <c r="J12" s="35"/>
      <c r="K12" s="35"/>
      <c r="L12" s="35"/>
      <c r="M12" s="233"/>
      <c r="N12" s="233"/>
      <c r="O12" s="233"/>
      <c r="P12" s="35"/>
      <c r="Q12" s="35"/>
      <c r="R12" s="35"/>
      <c r="S12" s="35"/>
      <c r="T12" s="233"/>
      <c r="U12" s="233"/>
      <c r="V12" s="233"/>
      <c r="W12" s="38"/>
      <c r="X12" s="38"/>
      <c r="Y12" s="38"/>
      <c r="Z12" s="38"/>
      <c r="AA12" s="39"/>
      <c r="AB12" s="39"/>
      <c r="AD12" s="39">
        <f t="shared" si="2"/>
        <v>0</v>
      </c>
      <c r="AE12" s="163" t="str">
        <f t="shared" si="3"/>
        <v>-</v>
      </c>
      <c r="AF12" s="52" t="str">
        <f t="shared" si="4"/>
        <v>-</v>
      </c>
      <c r="AG12" s="163" t="str">
        <f t="shared" si="5"/>
        <v>-</v>
      </c>
      <c r="AH12" s="38" t="str">
        <f t="shared" si="6"/>
        <v>-</v>
      </c>
    </row>
    <row r="13" spans="1:34" x14ac:dyDescent="0.2">
      <c r="A13" s="16">
        <v>43</v>
      </c>
      <c r="B13" s="16"/>
      <c r="C13" s="220">
        <f t="shared" si="0"/>
        <v>45952</v>
      </c>
      <c r="D13" s="16" t="s">
        <v>50</v>
      </c>
      <c r="E13" s="221">
        <f t="shared" si="8"/>
        <v>45958</v>
      </c>
      <c r="F13" s="40"/>
      <c r="G13" s="35"/>
      <c r="H13" s="233"/>
      <c r="I13" s="35"/>
      <c r="J13" s="35"/>
      <c r="K13" s="35"/>
      <c r="L13" s="35"/>
      <c r="M13" s="233"/>
      <c r="N13" s="233"/>
      <c r="O13" s="233"/>
      <c r="P13" s="35"/>
      <c r="Q13" s="35"/>
      <c r="R13" s="35"/>
      <c r="S13" s="35"/>
      <c r="T13" s="233"/>
      <c r="U13" s="233"/>
      <c r="V13" s="233"/>
      <c r="W13" s="38"/>
      <c r="X13" s="38"/>
      <c r="Y13" s="38"/>
      <c r="Z13" s="38"/>
      <c r="AA13" s="39"/>
      <c r="AB13" s="39"/>
      <c r="AD13" s="39">
        <f t="shared" ref="AD13:AD16" si="9">AA13+T13+M13</f>
        <v>0</v>
      </c>
      <c r="AE13" s="163" t="str">
        <f t="shared" ref="AE13:AE16" si="10">IFERROR(N13/M13,"-")</f>
        <v>-</v>
      </c>
      <c r="AF13" s="52" t="str">
        <f t="shared" ref="AF13:AF16" si="11">IFERROR(U13/T13,"-")</f>
        <v>-</v>
      </c>
      <c r="AG13" s="163" t="str">
        <f t="shared" ref="AG13:AG16" si="12">IFERROR(AB13/AA13,"-")</f>
        <v>-</v>
      </c>
      <c r="AH13" s="38" t="str">
        <f t="shared" ref="AH13:AH16" si="13">IFERROR(AD13/G13,"-")</f>
        <v>-</v>
      </c>
    </row>
    <row r="14" spans="1:34" x14ac:dyDescent="0.2">
      <c r="A14" s="16">
        <v>44</v>
      </c>
      <c r="B14" s="16"/>
      <c r="C14" s="220">
        <f t="shared" si="0"/>
        <v>45959</v>
      </c>
      <c r="D14" s="16" t="s">
        <v>50</v>
      </c>
      <c r="E14" s="221">
        <f t="shared" si="8"/>
        <v>45965</v>
      </c>
      <c r="F14" s="40"/>
      <c r="G14" s="35"/>
      <c r="H14" s="233"/>
      <c r="I14" s="35"/>
      <c r="J14" s="35"/>
      <c r="K14" s="35"/>
      <c r="L14" s="35"/>
      <c r="M14" s="233"/>
      <c r="N14" s="233"/>
      <c r="O14" s="233"/>
      <c r="P14" s="35"/>
      <c r="Q14" s="35"/>
      <c r="R14" s="35"/>
      <c r="S14" s="35"/>
      <c r="T14" s="233"/>
      <c r="U14" s="233"/>
      <c r="V14" s="233"/>
      <c r="W14" s="38"/>
      <c r="X14" s="38"/>
      <c r="Y14" s="38"/>
      <c r="Z14" s="38"/>
      <c r="AA14" s="39"/>
      <c r="AB14" s="39"/>
      <c r="AD14" s="39">
        <f t="shared" si="9"/>
        <v>0</v>
      </c>
      <c r="AE14" s="163" t="str">
        <f t="shared" si="10"/>
        <v>-</v>
      </c>
      <c r="AF14" s="52" t="str">
        <f t="shared" si="11"/>
        <v>-</v>
      </c>
      <c r="AG14" s="163" t="str">
        <f t="shared" si="12"/>
        <v>-</v>
      </c>
      <c r="AH14" s="38" t="str">
        <f t="shared" si="13"/>
        <v>-</v>
      </c>
    </row>
    <row r="15" spans="1:34" x14ac:dyDescent="0.2">
      <c r="A15" s="16">
        <v>45</v>
      </c>
      <c r="B15" s="16"/>
      <c r="C15" s="220">
        <f t="shared" si="0"/>
        <v>45966</v>
      </c>
      <c r="D15" s="16" t="s">
        <v>50</v>
      </c>
      <c r="E15" s="221">
        <f t="shared" si="8"/>
        <v>45972</v>
      </c>
      <c r="F15" s="40"/>
      <c r="G15" s="35"/>
      <c r="H15" s="233"/>
      <c r="I15" s="35"/>
      <c r="J15" s="35"/>
      <c r="K15" s="35"/>
      <c r="L15" s="35"/>
      <c r="M15" s="233"/>
      <c r="N15" s="233"/>
      <c r="O15" s="233"/>
      <c r="P15" s="35"/>
      <c r="Q15" s="35"/>
      <c r="R15" s="35"/>
      <c r="S15" s="35"/>
      <c r="T15" s="233"/>
      <c r="U15" s="233"/>
      <c r="V15" s="233"/>
      <c r="W15" s="38"/>
      <c r="X15" s="38"/>
      <c r="Y15" s="38"/>
      <c r="Z15" s="38"/>
      <c r="AA15" s="39"/>
      <c r="AB15" s="39"/>
      <c r="AD15" s="39">
        <f t="shared" si="9"/>
        <v>0</v>
      </c>
      <c r="AE15" s="163" t="str">
        <f t="shared" si="10"/>
        <v>-</v>
      </c>
      <c r="AF15" s="52" t="str">
        <f t="shared" si="11"/>
        <v>-</v>
      </c>
      <c r="AG15" s="163" t="str">
        <f t="shared" si="12"/>
        <v>-</v>
      </c>
      <c r="AH15" s="38" t="str">
        <f t="shared" si="13"/>
        <v>-</v>
      </c>
    </row>
    <row r="16" spans="1:34" x14ac:dyDescent="0.2">
      <c r="A16" s="16">
        <v>46</v>
      </c>
      <c r="B16" s="16"/>
      <c r="C16" s="220">
        <f t="shared" si="0"/>
        <v>45973</v>
      </c>
      <c r="D16" s="16" t="s">
        <v>50</v>
      </c>
      <c r="E16" s="221">
        <f t="shared" si="8"/>
        <v>45979</v>
      </c>
      <c r="F16" s="40"/>
      <c r="G16" s="35"/>
      <c r="H16" s="233"/>
      <c r="I16" s="35"/>
      <c r="J16" s="35"/>
      <c r="K16" s="35"/>
      <c r="L16" s="35"/>
      <c r="M16" s="233"/>
      <c r="N16" s="233"/>
      <c r="O16" s="40"/>
      <c r="P16" s="35"/>
      <c r="Q16" s="35"/>
      <c r="R16" s="35"/>
      <c r="S16" s="35"/>
      <c r="T16" s="233"/>
      <c r="U16" s="233"/>
      <c r="V16" s="40"/>
      <c r="W16" s="38"/>
      <c r="X16" s="38"/>
      <c r="Y16" s="38"/>
      <c r="Z16" s="38"/>
      <c r="AA16" s="39"/>
      <c r="AB16" s="39"/>
      <c r="AD16" s="39">
        <f t="shared" si="9"/>
        <v>0</v>
      </c>
      <c r="AE16" s="163" t="str">
        <f t="shared" si="10"/>
        <v>-</v>
      </c>
      <c r="AF16" s="52" t="str">
        <f t="shared" si="11"/>
        <v>-</v>
      </c>
      <c r="AG16" s="163" t="str">
        <f t="shared" si="12"/>
        <v>-</v>
      </c>
      <c r="AH16" s="38" t="str">
        <f t="shared" si="13"/>
        <v>-</v>
      </c>
    </row>
    <row r="17" spans="1:34" x14ac:dyDescent="0.2">
      <c r="A17" s="40"/>
      <c r="B17" s="30"/>
      <c r="C17" s="222"/>
      <c r="D17" s="42"/>
      <c r="E17" s="223"/>
      <c r="F17" s="40"/>
      <c r="G17" s="230"/>
      <c r="H17" s="229"/>
      <c r="I17" s="272"/>
      <c r="J17" s="272"/>
      <c r="K17" s="272"/>
      <c r="L17" s="272"/>
      <c r="M17" s="272"/>
      <c r="N17" s="272"/>
      <c r="O17" s="138"/>
      <c r="P17" s="230"/>
      <c r="Q17" s="230"/>
      <c r="R17" s="230"/>
      <c r="S17" s="230"/>
      <c r="T17" s="229"/>
      <c r="U17" s="229"/>
      <c r="V17" s="138"/>
      <c r="W17" s="165"/>
      <c r="X17" s="165"/>
      <c r="Y17" s="165"/>
      <c r="Z17" s="165"/>
      <c r="AA17" s="169"/>
      <c r="AB17" s="169"/>
      <c r="AD17" s="169"/>
      <c r="AE17" s="164"/>
      <c r="AF17" s="52"/>
      <c r="AG17" s="164"/>
      <c r="AH17" s="165"/>
    </row>
    <row r="18" spans="1:34" x14ac:dyDescent="0.2">
      <c r="A18" s="8"/>
      <c r="B18" s="8"/>
      <c r="C18" s="8"/>
      <c r="D18" s="20"/>
      <c r="E18" s="21" t="s">
        <v>51</v>
      </c>
      <c r="F18" s="40"/>
      <c r="G18" s="45">
        <f>SUM(G5:G17)</f>
        <v>31</v>
      </c>
      <c r="H18" s="45"/>
      <c r="I18" s="45">
        <f t="shared" ref="I18:AB18" si="14">SUM(I5:I17)</f>
        <v>805</v>
      </c>
      <c r="J18" s="45">
        <f t="shared" si="14"/>
        <v>31</v>
      </c>
      <c r="K18" s="45">
        <f t="shared" si="14"/>
        <v>2960</v>
      </c>
      <c r="L18" s="45">
        <f t="shared" si="14"/>
        <v>478</v>
      </c>
      <c r="M18" s="45">
        <f t="shared" si="14"/>
        <v>3765</v>
      </c>
      <c r="N18" s="45">
        <f t="shared" si="14"/>
        <v>509</v>
      </c>
      <c r="O18" s="45"/>
      <c r="P18" s="45">
        <f t="shared" si="14"/>
        <v>3</v>
      </c>
      <c r="Q18" s="45">
        <f t="shared" si="14"/>
        <v>3</v>
      </c>
      <c r="R18" s="45">
        <f t="shared" si="14"/>
        <v>123</v>
      </c>
      <c r="S18" s="45">
        <f t="shared" si="14"/>
        <v>87</v>
      </c>
      <c r="T18" s="45">
        <f t="shared" si="14"/>
        <v>126</v>
      </c>
      <c r="U18" s="45">
        <f t="shared" si="14"/>
        <v>90</v>
      </c>
      <c r="V18" s="45"/>
      <c r="W18" s="45">
        <f t="shared" si="14"/>
        <v>3</v>
      </c>
      <c r="X18" s="45">
        <f t="shared" si="14"/>
        <v>0</v>
      </c>
      <c r="Y18" s="45">
        <f t="shared" si="14"/>
        <v>114</v>
      </c>
      <c r="Z18" s="45">
        <f t="shared" si="14"/>
        <v>36</v>
      </c>
      <c r="AA18" s="45">
        <f t="shared" si="14"/>
        <v>117</v>
      </c>
      <c r="AB18" s="45">
        <f t="shared" si="14"/>
        <v>36</v>
      </c>
      <c r="AC18" s="161"/>
      <c r="AD18" s="182">
        <f>AA18+T18+M18</f>
        <v>4008</v>
      </c>
      <c r="AE18" s="183">
        <f>IFERROR(N18/M18,"-")</f>
        <v>0.1351925630810093</v>
      </c>
      <c r="AF18" s="184">
        <f>IFERROR(U18/T18,"-")</f>
        <v>0.7142857142857143</v>
      </c>
      <c r="AG18" s="183">
        <f>IFERROR(AB18/AA18,"-")</f>
        <v>0.30769230769230771</v>
      </c>
      <c r="AH18" s="185">
        <f>IFERROR(AD18/G18,"-")</f>
        <v>129.29032258064515</v>
      </c>
    </row>
    <row r="19" spans="1:34" x14ac:dyDescent="0.2">
      <c r="A19" s="138"/>
      <c r="B19" s="138"/>
      <c r="C19" s="192"/>
      <c r="D19" s="193"/>
      <c r="E19" s="194"/>
      <c r="F19" s="138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139"/>
      <c r="AD19" s="195"/>
      <c r="AE19" s="196"/>
      <c r="AF19" s="197"/>
      <c r="AG19" s="196"/>
      <c r="AH19" s="169"/>
    </row>
    <row r="20" spans="1:34" ht="14.25" x14ac:dyDescent="0.2">
      <c r="A20" s="74" t="s">
        <v>78</v>
      </c>
      <c r="B20" s="40"/>
      <c r="C20" s="41"/>
      <c r="D20" s="42"/>
      <c r="E20" s="44"/>
      <c r="F20" s="40"/>
      <c r="G20" s="46">
        <v>36</v>
      </c>
      <c r="H20" s="46"/>
      <c r="I20" s="46">
        <v>615</v>
      </c>
      <c r="J20" s="46">
        <v>39</v>
      </c>
      <c r="K20" s="46">
        <v>1342</v>
      </c>
      <c r="L20" s="46">
        <v>205</v>
      </c>
      <c r="M20" s="46">
        <v>1957</v>
      </c>
      <c r="N20" s="46">
        <v>244</v>
      </c>
      <c r="O20" s="46"/>
      <c r="P20" s="46">
        <v>5</v>
      </c>
      <c r="Q20" s="46">
        <v>3</v>
      </c>
      <c r="R20" s="46">
        <v>8</v>
      </c>
      <c r="S20" s="46">
        <v>5</v>
      </c>
      <c r="T20" s="46">
        <v>13</v>
      </c>
      <c r="U20" s="46">
        <v>8</v>
      </c>
      <c r="V20" s="46"/>
      <c r="W20" s="46">
        <v>23</v>
      </c>
      <c r="X20" s="46">
        <v>13</v>
      </c>
      <c r="Y20" s="46">
        <v>581</v>
      </c>
      <c r="Z20" s="46">
        <v>153</v>
      </c>
      <c r="AA20" s="46">
        <v>604</v>
      </c>
      <c r="AB20" s="46">
        <v>166</v>
      </c>
      <c r="AD20" s="217">
        <v>2574</v>
      </c>
      <c r="AE20" s="218">
        <v>0.12468063362289218</v>
      </c>
      <c r="AF20" s="219">
        <v>0.61538461538461542</v>
      </c>
      <c r="AG20" s="218">
        <v>0.27483443708609273</v>
      </c>
      <c r="AH20" s="38">
        <f>AD20/G20</f>
        <v>71.5</v>
      </c>
    </row>
    <row r="21" spans="1:34" ht="14.25" x14ac:dyDescent="0.2">
      <c r="A21" s="23" t="s">
        <v>79</v>
      </c>
      <c r="B21" s="40"/>
      <c r="C21" s="41"/>
      <c r="D21" s="42"/>
      <c r="E21" s="44"/>
      <c r="F21" s="40"/>
      <c r="G21" s="46">
        <v>57</v>
      </c>
      <c r="H21" s="46"/>
      <c r="I21" s="46">
        <v>213</v>
      </c>
      <c r="J21" s="46">
        <v>10</v>
      </c>
      <c r="K21" s="46">
        <v>507</v>
      </c>
      <c r="L21" s="46">
        <v>52</v>
      </c>
      <c r="M21" s="46">
        <v>720</v>
      </c>
      <c r="N21" s="46">
        <v>62</v>
      </c>
      <c r="O21" s="46"/>
      <c r="P21" s="46">
        <v>1</v>
      </c>
      <c r="Q21" s="46">
        <v>1</v>
      </c>
      <c r="R21" s="46">
        <v>25</v>
      </c>
      <c r="S21" s="46">
        <v>11</v>
      </c>
      <c r="T21" s="46">
        <v>26</v>
      </c>
      <c r="U21" s="46">
        <v>12</v>
      </c>
      <c r="V21" s="46"/>
      <c r="W21" s="46">
        <v>76</v>
      </c>
      <c r="X21" s="46">
        <v>54</v>
      </c>
      <c r="Y21" s="46">
        <v>637</v>
      </c>
      <c r="Z21" s="46">
        <v>420</v>
      </c>
      <c r="AA21" s="46">
        <v>713</v>
      </c>
      <c r="AB21" s="46">
        <v>474</v>
      </c>
      <c r="AD21" s="166">
        <f>SUM(AA21,T21,M21)</f>
        <v>1459</v>
      </c>
      <c r="AE21" s="163">
        <f t="shared" ref="AE21:AE30" si="15">N21/M21</f>
        <v>8.611111111111111E-2</v>
      </c>
      <c r="AF21" s="52">
        <f>U21/T21</f>
        <v>0.46153846153846156</v>
      </c>
      <c r="AG21" s="163">
        <f t="shared" ref="AG21:AG30" si="16">AB21/AA21</f>
        <v>0.66479663394109401</v>
      </c>
      <c r="AH21" s="38">
        <f>AD21/G21</f>
        <v>25.596491228070175</v>
      </c>
    </row>
    <row r="22" spans="1:34" ht="14.25" x14ac:dyDescent="0.2">
      <c r="A22" s="23" t="s">
        <v>80</v>
      </c>
      <c r="B22" s="40"/>
      <c r="C22" s="41"/>
      <c r="D22" s="42"/>
      <c r="E22" s="44"/>
      <c r="F22" s="40"/>
      <c r="G22" s="46">
        <v>49</v>
      </c>
      <c r="H22" s="46"/>
      <c r="I22" s="46">
        <v>101</v>
      </c>
      <c r="J22" s="46">
        <v>22</v>
      </c>
      <c r="K22" s="46">
        <v>730</v>
      </c>
      <c r="L22" s="46">
        <v>105</v>
      </c>
      <c r="M22" s="46">
        <v>831</v>
      </c>
      <c r="N22" s="46">
        <v>127</v>
      </c>
      <c r="O22" s="46"/>
      <c r="P22" s="46">
        <v>7</v>
      </c>
      <c r="Q22" s="46">
        <v>7</v>
      </c>
      <c r="R22" s="46">
        <v>98</v>
      </c>
      <c r="S22" s="46">
        <v>89</v>
      </c>
      <c r="T22" s="46">
        <v>105</v>
      </c>
      <c r="U22" s="46">
        <v>96</v>
      </c>
      <c r="V22" s="46"/>
      <c r="W22" s="46">
        <v>37</v>
      </c>
      <c r="X22" s="46">
        <v>30</v>
      </c>
      <c r="Y22" s="46">
        <v>318</v>
      </c>
      <c r="Z22" s="46">
        <v>179</v>
      </c>
      <c r="AA22" s="46">
        <v>355</v>
      </c>
      <c r="AB22" s="46">
        <v>209</v>
      </c>
      <c r="AD22" s="166">
        <f t="shared" ref="AD22:AD24" si="17">SUM(AA22,T22,M22)</f>
        <v>1291</v>
      </c>
      <c r="AE22" s="163">
        <f t="shared" si="15"/>
        <v>0.15282791817087846</v>
      </c>
      <c r="AF22" s="52">
        <f>U22/T22</f>
        <v>0.91428571428571426</v>
      </c>
      <c r="AG22" s="163">
        <f t="shared" si="16"/>
        <v>0.58873239436619718</v>
      </c>
      <c r="AH22" s="38">
        <f t="shared" ref="AH22:AH30" si="18">AD22/G22</f>
        <v>26.346938775510203</v>
      </c>
    </row>
    <row r="23" spans="1:34" ht="14.25" x14ac:dyDescent="0.2">
      <c r="A23" s="23" t="s">
        <v>55</v>
      </c>
      <c r="B23" s="40"/>
      <c r="C23" s="41"/>
      <c r="D23" s="42"/>
      <c r="E23" s="44"/>
      <c r="F23" s="40"/>
      <c r="G23" s="46">
        <v>40</v>
      </c>
      <c r="H23" s="46"/>
      <c r="I23" s="46">
        <v>386</v>
      </c>
      <c r="J23" s="46">
        <v>43</v>
      </c>
      <c r="K23" s="46">
        <v>847</v>
      </c>
      <c r="L23" s="46">
        <v>45</v>
      </c>
      <c r="M23" s="46">
        <v>1233</v>
      </c>
      <c r="N23" s="46">
        <v>88</v>
      </c>
      <c r="O23" s="46"/>
      <c r="P23" s="46">
        <v>185</v>
      </c>
      <c r="Q23" s="46">
        <v>174</v>
      </c>
      <c r="R23" s="46">
        <v>653</v>
      </c>
      <c r="S23" s="46">
        <v>586</v>
      </c>
      <c r="T23" s="46">
        <v>838</v>
      </c>
      <c r="U23" s="46">
        <v>760</v>
      </c>
      <c r="V23" s="46"/>
      <c r="W23" s="46">
        <v>25</v>
      </c>
      <c r="X23" s="46">
        <v>20</v>
      </c>
      <c r="Y23" s="46">
        <v>461</v>
      </c>
      <c r="Z23" s="46">
        <v>123</v>
      </c>
      <c r="AA23" s="46">
        <v>486</v>
      </c>
      <c r="AB23" s="46">
        <v>143</v>
      </c>
      <c r="AD23" s="166">
        <f t="shared" si="17"/>
        <v>2557</v>
      </c>
      <c r="AE23" s="163">
        <f t="shared" si="15"/>
        <v>7.1370640713706412E-2</v>
      </c>
      <c r="AF23" s="52">
        <f t="shared" ref="AF23:AF30" si="19">U23/T23</f>
        <v>0.90692124105011929</v>
      </c>
      <c r="AG23" s="163">
        <f t="shared" si="16"/>
        <v>0.29423868312757201</v>
      </c>
      <c r="AH23" s="38">
        <f t="shared" si="18"/>
        <v>63.924999999999997</v>
      </c>
    </row>
    <row r="24" spans="1:34" ht="14.25" x14ac:dyDescent="0.2">
      <c r="A24" s="23" t="s">
        <v>56</v>
      </c>
      <c r="B24" s="40"/>
      <c r="C24" s="41"/>
      <c r="D24" s="42"/>
      <c r="E24" s="41"/>
      <c r="F24" s="40"/>
      <c r="G24" s="46">
        <v>37</v>
      </c>
      <c r="H24" s="46"/>
      <c r="I24" s="46">
        <v>553</v>
      </c>
      <c r="J24" s="46">
        <v>12</v>
      </c>
      <c r="K24" s="46">
        <v>2814</v>
      </c>
      <c r="L24" s="46">
        <v>483</v>
      </c>
      <c r="M24" s="46">
        <v>3367</v>
      </c>
      <c r="N24" s="46">
        <v>495</v>
      </c>
      <c r="O24" s="47"/>
      <c r="P24" s="46">
        <v>29</v>
      </c>
      <c r="Q24" s="46">
        <v>26</v>
      </c>
      <c r="R24" s="46">
        <v>167</v>
      </c>
      <c r="S24" s="46">
        <v>154</v>
      </c>
      <c r="T24" s="46">
        <v>196</v>
      </c>
      <c r="U24" s="46">
        <v>180</v>
      </c>
      <c r="V24" s="47"/>
      <c r="W24" s="46">
        <v>6</v>
      </c>
      <c r="X24" s="46">
        <v>3</v>
      </c>
      <c r="Y24" s="46">
        <v>331</v>
      </c>
      <c r="Z24" s="46">
        <v>182</v>
      </c>
      <c r="AA24" s="46">
        <v>337</v>
      </c>
      <c r="AB24" s="46">
        <v>185</v>
      </c>
      <c r="AD24" s="166">
        <f t="shared" si="17"/>
        <v>3900</v>
      </c>
      <c r="AE24" s="163">
        <f t="shared" si="15"/>
        <v>0.14701514701514701</v>
      </c>
      <c r="AF24" s="52">
        <f t="shared" si="19"/>
        <v>0.91836734693877553</v>
      </c>
      <c r="AG24" s="163">
        <f t="shared" si="16"/>
        <v>0.54896142433234418</v>
      </c>
      <c r="AH24" s="38">
        <f t="shared" si="18"/>
        <v>105.4054054054054</v>
      </c>
    </row>
    <row r="25" spans="1:34" ht="14.25" x14ac:dyDescent="0.2">
      <c r="A25" s="23" t="s">
        <v>57</v>
      </c>
      <c r="B25" s="40"/>
      <c r="C25" s="41"/>
      <c r="D25" s="42"/>
      <c r="E25" s="41"/>
      <c r="F25" s="40"/>
      <c r="G25" s="46">
        <v>49</v>
      </c>
      <c r="H25" s="46"/>
      <c r="I25" s="46">
        <v>43</v>
      </c>
      <c r="J25" s="46">
        <v>6</v>
      </c>
      <c r="K25" s="46">
        <v>101</v>
      </c>
      <c r="L25" s="46">
        <v>15</v>
      </c>
      <c r="M25" s="46">
        <v>144</v>
      </c>
      <c r="N25" s="46">
        <v>21</v>
      </c>
      <c r="O25" s="47"/>
      <c r="P25" s="46">
        <v>39</v>
      </c>
      <c r="Q25" s="46">
        <v>38</v>
      </c>
      <c r="R25" s="46">
        <v>32</v>
      </c>
      <c r="S25" s="46">
        <v>27</v>
      </c>
      <c r="T25" s="46">
        <v>71</v>
      </c>
      <c r="U25" s="46">
        <v>65</v>
      </c>
      <c r="V25" s="47"/>
      <c r="W25" s="46">
        <v>14</v>
      </c>
      <c r="X25" s="46">
        <v>9</v>
      </c>
      <c r="Y25" s="46">
        <v>211</v>
      </c>
      <c r="Z25" s="46">
        <v>89</v>
      </c>
      <c r="AA25" s="46">
        <v>225</v>
      </c>
      <c r="AB25" s="46">
        <v>98</v>
      </c>
      <c r="AD25" s="166">
        <f t="shared" ref="AD25:AD30" si="20">SUM(AA25,T25,M25)</f>
        <v>440</v>
      </c>
      <c r="AE25" s="163">
        <f t="shared" si="15"/>
        <v>0.14583333333333334</v>
      </c>
      <c r="AF25" s="52">
        <f t="shared" si="19"/>
        <v>0.91549295774647887</v>
      </c>
      <c r="AG25" s="163">
        <f t="shared" si="16"/>
        <v>0.43555555555555553</v>
      </c>
      <c r="AH25" s="38">
        <f t="shared" si="18"/>
        <v>8.9795918367346932</v>
      </c>
    </row>
    <row r="26" spans="1:34" ht="14.25" x14ac:dyDescent="0.2">
      <c r="A26" s="23" t="s">
        <v>58</v>
      </c>
      <c r="B26" s="40"/>
      <c r="C26" s="41"/>
      <c r="D26" s="42"/>
      <c r="E26" s="41"/>
      <c r="F26" s="40"/>
      <c r="G26" s="46">
        <v>61</v>
      </c>
      <c r="H26" s="46"/>
      <c r="I26" s="46">
        <v>705</v>
      </c>
      <c r="J26" s="46">
        <v>33</v>
      </c>
      <c r="K26" s="46">
        <v>885</v>
      </c>
      <c r="L26" s="46">
        <v>124</v>
      </c>
      <c r="M26" s="46">
        <v>1589</v>
      </c>
      <c r="N26" s="46">
        <v>157</v>
      </c>
      <c r="O26" s="47"/>
      <c r="P26" s="46">
        <v>14</v>
      </c>
      <c r="Q26" s="46">
        <v>12</v>
      </c>
      <c r="R26" s="46">
        <v>139</v>
      </c>
      <c r="S26" s="46">
        <v>122</v>
      </c>
      <c r="T26" s="46">
        <v>153</v>
      </c>
      <c r="U26" s="46">
        <v>134</v>
      </c>
      <c r="V26" s="47"/>
      <c r="W26" s="46">
        <v>17</v>
      </c>
      <c r="X26" s="46">
        <v>11</v>
      </c>
      <c r="Y26" s="46">
        <v>703</v>
      </c>
      <c r="Z26" s="46">
        <v>168</v>
      </c>
      <c r="AA26" s="46">
        <v>717</v>
      </c>
      <c r="AB26" s="46">
        <v>179</v>
      </c>
      <c r="AD26" s="166">
        <f t="shared" si="20"/>
        <v>2459</v>
      </c>
      <c r="AE26" s="163">
        <f t="shared" si="15"/>
        <v>9.8804279421019506E-2</v>
      </c>
      <c r="AF26" s="52">
        <f t="shared" si="19"/>
        <v>0.87581699346405228</v>
      </c>
      <c r="AG26" s="163">
        <f t="shared" si="16"/>
        <v>0.24965132496513251</v>
      </c>
      <c r="AH26" s="38">
        <f t="shared" si="18"/>
        <v>40.311475409836063</v>
      </c>
    </row>
    <row r="27" spans="1:34" ht="14.25" x14ac:dyDescent="0.2">
      <c r="A27" s="23" t="s">
        <v>59</v>
      </c>
      <c r="B27" s="40"/>
      <c r="C27" s="41"/>
      <c r="D27" s="42"/>
      <c r="E27" s="41"/>
      <c r="F27" s="40"/>
      <c r="G27" s="46">
        <v>58</v>
      </c>
      <c r="H27" s="46"/>
      <c r="I27" s="46">
        <v>251</v>
      </c>
      <c r="J27" s="46">
        <v>5</v>
      </c>
      <c r="K27" s="46">
        <v>1341</v>
      </c>
      <c r="L27" s="46">
        <v>204</v>
      </c>
      <c r="M27" s="46">
        <f>I27+K27</f>
        <v>1592</v>
      </c>
      <c r="N27" s="46">
        <f>J27+L27</f>
        <v>209</v>
      </c>
      <c r="O27" s="47"/>
      <c r="P27" s="46">
        <v>48</v>
      </c>
      <c r="Q27" s="46">
        <v>46</v>
      </c>
      <c r="R27" s="46">
        <v>25</v>
      </c>
      <c r="S27" s="46">
        <v>24</v>
      </c>
      <c r="T27" s="46">
        <v>73</v>
      </c>
      <c r="U27" s="46">
        <v>70</v>
      </c>
      <c r="V27" s="47"/>
      <c r="W27" s="46">
        <v>22</v>
      </c>
      <c r="X27" s="46">
        <v>8</v>
      </c>
      <c r="Y27" s="46">
        <v>510</v>
      </c>
      <c r="Z27" s="46">
        <v>306</v>
      </c>
      <c r="AA27" s="46">
        <v>532</v>
      </c>
      <c r="AB27" s="46">
        <v>314</v>
      </c>
      <c r="AD27" s="166">
        <f t="shared" si="20"/>
        <v>2197</v>
      </c>
      <c r="AE27" s="163">
        <f t="shared" si="15"/>
        <v>0.13128140703517588</v>
      </c>
      <c r="AF27" s="52">
        <f t="shared" si="19"/>
        <v>0.95890410958904104</v>
      </c>
      <c r="AG27" s="163">
        <f t="shared" si="16"/>
        <v>0.59022556390977443</v>
      </c>
      <c r="AH27" s="38">
        <f t="shared" si="18"/>
        <v>37.879310344827587</v>
      </c>
    </row>
    <row r="28" spans="1:34" ht="14.25" x14ac:dyDescent="0.2">
      <c r="A28" s="23" t="s">
        <v>60</v>
      </c>
      <c r="B28" s="40"/>
      <c r="C28" s="41"/>
      <c r="D28" s="42"/>
      <c r="E28" s="41"/>
      <c r="F28" s="40"/>
      <c r="G28" s="46">
        <v>49</v>
      </c>
      <c r="H28" s="46"/>
      <c r="I28" s="46">
        <v>865</v>
      </c>
      <c r="J28" s="46">
        <v>97</v>
      </c>
      <c r="K28" s="46">
        <v>1030</v>
      </c>
      <c r="L28" s="46">
        <v>122</v>
      </c>
      <c r="M28" s="46">
        <v>1895</v>
      </c>
      <c r="N28" s="46">
        <v>219</v>
      </c>
      <c r="O28" s="47"/>
      <c r="P28" s="46">
        <v>36</v>
      </c>
      <c r="Q28" s="46">
        <v>33</v>
      </c>
      <c r="R28" s="46">
        <v>30</v>
      </c>
      <c r="S28" s="46">
        <v>26</v>
      </c>
      <c r="T28" s="46">
        <v>66</v>
      </c>
      <c r="U28" s="46">
        <v>59</v>
      </c>
      <c r="V28" s="47"/>
      <c r="W28" s="46">
        <v>57</v>
      </c>
      <c r="X28" s="46">
        <v>39</v>
      </c>
      <c r="Y28" s="46">
        <v>689</v>
      </c>
      <c r="Z28" s="46">
        <v>451</v>
      </c>
      <c r="AA28" s="46">
        <v>746</v>
      </c>
      <c r="AB28" s="46">
        <v>490</v>
      </c>
      <c r="AD28" s="166">
        <f t="shared" si="20"/>
        <v>2707</v>
      </c>
      <c r="AE28" s="163">
        <f t="shared" si="15"/>
        <v>0.11556728232189974</v>
      </c>
      <c r="AF28" s="52">
        <f t="shared" si="19"/>
        <v>0.89393939393939392</v>
      </c>
      <c r="AG28" s="163">
        <f t="shared" si="16"/>
        <v>0.65683646112600536</v>
      </c>
      <c r="AH28" s="38">
        <f t="shared" si="18"/>
        <v>55.244897959183675</v>
      </c>
    </row>
    <row r="29" spans="1:34" ht="14.25" x14ac:dyDescent="0.2">
      <c r="A29" s="23" t="s">
        <v>61</v>
      </c>
      <c r="B29" s="44"/>
      <c r="C29" s="44"/>
      <c r="D29" s="44"/>
      <c r="E29" s="41"/>
      <c r="F29" s="40"/>
      <c r="G29" s="46">
        <v>34</v>
      </c>
      <c r="H29" s="46"/>
      <c r="I29" s="46">
        <v>76</v>
      </c>
      <c r="J29" s="46">
        <v>8</v>
      </c>
      <c r="K29" s="46">
        <v>383</v>
      </c>
      <c r="L29" s="46">
        <v>23</v>
      </c>
      <c r="M29" s="46">
        <v>459</v>
      </c>
      <c r="N29" s="46">
        <v>31</v>
      </c>
      <c r="O29" s="47"/>
      <c r="P29" s="46">
        <v>2</v>
      </c>
      <c r="Q29" s="46">
        <v>2</v>
      </c>
      <c r="R29" s="46">
        <v>1</v>
      </c>
      <c r="S29" s="46">
        <v>1</v>
      </c>
      <c r="T29" s="46">
        <v>3</v>
      </c>
      <c r="U29" s="46">
        <v>3</v>
      </c>
      <c r="V29" s="47"/>
      <c r="W29" s="46">
        <v>45</v>
      </c>
      <c r="X29" s="46">
        <v>24</v>
      </c>
      <c r="Y29" s="46">
        <v>519</v>
      </c>
      <c r="Z29" s="46">
        <v>288</v>
      </c>
      <c r="AA29" s="46">
        <v>563</v>
      </c>
      <c r="AB29" s="46">
        <v>312</v>
      </c>
      <c r="AD29" s="166">
        <f t="shared" si="20"/>
        <v>1025</v>
      </c>
      <c r="AE29" s="163">
        <f t="shared" si="15"/>
        <v>6.7538126361655779E-2</v>
      </c>
      <c r="AF29" s="52">
        <f t="shared" si="19"/>
        <v>1</v>
      </c>
      <c r="AG29" s="163">
        <f t="shared" si="16"/>
        <v>0.55417406749555953</v>
      </c>
      <c r="AH29" s="38">
        <f t="shared" si="18"/>
        <v>30.147058823529413</v>
      </c>
    </row>
    <row r="30" spans="1:34" ht="14.25" x14ac:dyDescent="0.2">
      <c r="A30" s="23" t="s">
        <v>62</v>
      </c>
      <c r="B30" s="44"/>
      <c r="C30" s="44"/>
      <c r="D30" s="44"/>
      <c r="E30" s="44"/>
      <c r="F30" s="233"/>
      <c r="G30" s="45">
        <v>67</v>
      </c>
      <c r="H30" s="45"/>
      <c r="I30" s="45">
        <v>191</v>
      </c>
      <c r="J30" s="45">
        <v>9</v>
      </c>
      <c r="K30" s="45">
        <v>684</v>
      </c>
      <c r="L30" s="45">
        <v>83</v>
      </c>
      <c r="M30" s="45">
        <v>875</v>
      </c>
      <c r="N30" s="45">
        <v>92</v>
      </c>
      <c r="O30" s="48"/>
      <c r="P30" s="45">
        <v>100</v>
      </c>
      <c r="Q30" s="45">
        <v>93</v>
      </c>
      <c r="R30" s="45">
        <v>394</v>
      </c>
      <c r="S30" s="45">
        <v>314</v>
      </c>
      <c r="T30" s="45">
        <v>494</v>
      </c>
      <c r="U30" s="45">
        <v>407</v>
      </c>
      <c r="V30" s="48"/>
      <c r="W30" s="45">
        <v>65</v>
      </c>
      <c r="X30" s="45">
        <v>60</v>
      </c>
      <c r="Y30" s="45">
        <v>1215</v>
      </c>
      <c r="Z30" s="45">
        <v>948</v>
      </c>
      <c r="AA30" s="45">
        <v>1280</v>
      </c>
      <c r="AB30" s="45">
        <v>1008</v>
      </c>
      <c r="AD30" s="170">
        <f t="shared" si="20"/>
        <v>2649</v>
      </c>
      <c r="AE30" s="164">
        <f t="shared" si="15"/>
        <v>0.10514285714285715</v>
      </c>
      <c r="AF30" s="167">
        <f t="shared" si="19"/>
        <v>0.82388663967611331</v>
      </c>
      <c r="AG30" s="164">
        <f t="shared" si="16"/>
        <v>0.78749999999999998</v>
      </c>
      <c r="AH30" s="165">
        <f t="shared" si="18"/>
        <v>39.537313432835823</v>
      </c>
    </row>
    <row r="31" spans="1:34" x14ac:dyDescent="0.2">
      <c r="A31" s="23"/>
      <c r="B31" s="44"/>
      <c r="C31" s="44"/>
      <c r="D31" s="44"/>
      <c r="E31" s="44" t="s">
        <v>81</v>
      </c>
      <c r="F31" s="233"/>
      <c r="G31" s="46">
        <f>AVERAGE(G20:G30)</f>
        <v>48.81818181818182</v>
      </c>
      <c r="H31" s="46"/>
      <c r="I31" s="46">
        <f>AVERAGE(I20:I30)</f>
        <v>363.54545454545456</v>
      </c>
      <c r="J31" s="46">
        <f t="shared" ref="J31:M31" si="21">AVERAGE(J20:J30)</f>
        <v>25.818181818181817</v>
      </c>
      <c r="K31" s="46">
        <f t="shared" si="21"/>
        <v>969.4545454545455</v>
      </c>
      <c r="L31" s="46">
        <f t="shared" si="21"/>
        <v>132.81818181818181</v>
      </c>
      <c r="M31" s="46">
        <f t="shared" si="21"/>
        <v>1332.909090909091</v>
      </c>
      <c r="N31" s="46">
        <f>AVERAGE(N20:N30)</f>
        <v>158.63636363636363</v>
      </c>
      <c r="O31" s="46"/>
      <c r="P31" s="46">
        <f t="shared" ref="P31" si="22">AVERAGE(P20:P30)</f>
        <v>42.363636363636367</v>
      </c>
      <c r="Q31" s="46">
        <f t="shared" ref="Q31" si="23">AVERAGE(Q20:Q30)</f>
        <v>39.545454545454547</v>
      </c>
      <c r="R31" s="46">
        <f t="shared" ref="R31" si="24">AVERAGE(R20:R30)</f>
        <v>142.90909090909091</v>
      </c>
      <c r="S31" s="46">
        <f t="shared" ref="S31" si="25">AVERAGE(S20:S30)</f>
        <v>123.54545454545455</v>
      </c>
      <c r="T31" s="46">
        <f t="shared" ref="T31" si="26">AVERAGE(T20:T30)</f>
        <v>185.27272727272728</v>
      </c>
      <c r="U31" s="46">
        <f t="shared" ref="U31" si="27">AVERAGE(U20:U30)</f>
        <v>163.09090909090909</v>
      </c>
      <c r="V31" s="46"/>
      <c r="W31" s="46">
        <f t="shared" ref="W31" si="28">AVERAGE(W20:W30)</f>
        <v>35.18181818181818</v>
      </c>
      <c r="X31" s="46">
        <f t="shared" ref="X31" si="29">AVERAGE(X20:X30)</f>
        <v>24.636363636363637</v>
      </c>
      <c r="Y31" s="46">
        <f t="shared" ref="Y31" si="30">AVERAGE(Y20:Y30)</f>
        <v>561.36363636363637</v>
      </c>
      <c r="Z31" s="46">
        <f t="shared" ref="Z31" si="31">AVERAGE(Z20:Z30)</f>
        <v>300.63636363636363</v>
      </c>
      <c r="AA31" s="46">
        <f t="shared" ref="AA31" si="32">AVERAGE(AA20:AA30)</f>
        <v>596.18181818181813</v>
      </c>
      <c r="AB31" s="46">
        <f t="shared" ref="AB31" si="33">AVERAGE(AB20:AB30)</f>
        <v>325.27272727272725</v>
      </c>
      <c r="AC31" s="46"/>
      <c r="AD31" s="46">
        <f>AVERAGE(AD20:AD30)</f>
        <v>2114.3636363636365</v>
      </c>
      <c r="AE31" s="171">
        <f>AVERAGE(AE20:AE30)</f>
        <v>0.11328843056815242</v>
      </c>
      <c r="AF31" s="171">
        <f>AVERAGE(AF20:AF30)</f>
        <v>0.8440488612375241</v>
      </c>
      <c r="AG31" s="172">
        <f>AVERAGE(AG20:AG30)</f>
        <v>0.51322786780957519</v>
      </c>
      <c r="AH31" s="46">
        <f>AVERAGE(AH20:AH30)</f>
        <v>45.897589383266642</v>
      </c>
    </row>
    <row r="32" spans="1:34" x14ac:dyDescent="0.2">
      <c r="A32" s="40" t="s">
        <v>65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x14ac:dyDescent="0.2">
      <c r="A33" s="49" t="s">
        <v>66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x14ac:dyDescent="0.2">
      <c r="A34" s="50" t="s">
        <v>82</v>
      </c>
      <c r="D34" s="49"/>
      <c r="E34" s="49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:28" x14ac:dyDescent="0.2">
      <c r="A35" s="49" t="s">
        <v>68</v>
      </c>
      <c r="B35" s="49"/>
      <c r="C35" s="49"/>
      <c r="D35" s="49"/>
      <c r="E35" s="49"/>
      <c r="AA35" s="51"/>
    </row>
    <row r="36" spans="1:28" x14ac:dyDescent="0.2">
      <c r="A36" s="225" t="s">
        <v>83</v>
      </c>
      <c r="B36" s="49"/>
      <c r="C36" s="49"/>
      <c r="D36" s="49"/>
      <c r="E36" s="49"/>
    </row>
    <row r="37" spans="1:28" x14ac:dyDescent="0.2">
      <c r="A37" s="50" t="s">
        <v>84</v>
      </c>
    </row>
    <row r="38" spans="1:28" x14ac:dyDescent="0.2">
      <c r="A38" s="14" t="s">
        <v>71</v>
      </c>
    </row>
    <row r="39" spans="1:28" x14ac:dyDescent="0.2">
      <c r="A39" s="50" t="s">
        <v>72</v>
      </c>
    </row>
  </sheetData>
  <mergeCells count="5">
    <mergeCell ref="AE3:AE4"/>
    <mergeCell ref="AF3:AF4"/>
    <mergeCell ref="AG3:AG4"/>
    <mergeCell ref="AE2:AG2"/>
    <mergeCell ref="I17:N17"/>
  </mergeCells>
  <phoneticPr fontId="15" type="noConversion"/>
  <printOptions horizontalCentered="1"/>
  <pageMargins left="0.5" right="0.5" top="1" bottom="1" header="0.5" footer="0.5"/>
  <pageSetup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DDEE-E83A-461D-8883-379C4A353B05}">
  <sheetPr>
    <pageSetUpPr fitToPage="1"/>
  </sheetPr>
  <dimension ref="A1:AD61"/>
  <sheetViews>
    <sheetView workbookViewId="0">
      <selection activeCell="K9" sqref="K9"/>
    </sheetView>
  </sheetViews>
  <sheetFormatPr defaultRowHeight="12.75" x14ac:dyDescent="0.2"/>
  <cols>
    <col min="1" max="1" width="6.85546875" style="54" customWidth="1"/>
    <col min="2" max="2" width="2.140625" style="54" customWidth="1"/>
    <col min="3" max="3" width="10.28515625" style="54" customWidth="1"/>
    <col min="4" max="4" width="2.5703125" style="54" customWidth="1"/>
    <col min="5" max="5" width="9.28515625" style="54" customWidth="1"/>
    <col min="6" max="6" width="2.5703125" customWidth="1"/>
    <col min="7" max="7" width="5.5703125" customWidth="1"/>
    <col min="8" max="8" width="5.5703125" bestFit="1" customWidth="1"/>
    <col min="9" max="9" width="7" customWidth="1"/>
    <col min="10" max="10" width="5.5703125" bestFit="1" customWidth="1"/>
    <col min="11" max="11" width="7" bestFit="1" customWidth="1"/>
    <col min="12" max="12" width="5.5703125" bestFit="1" customWidth="1"/>
    <col min="13" max="13" width="2.7109375" customWidth="1"/>
    <col min="14" max="14" width="5.5703125" bestFit="1" customWidth="1"/>
    <col min="15" max="15" width="6" bestFit="1" customWidth="1"/>
    <col min="16" max="16" width="5.5703125" bestFit="1" customWidth="1"/>
    <col min="17" max="17" width="6" bestFit="1" customWidth="1"/>
    <col min="18" max="18" width="5.5703125" bestFit="1" customWidth="1"/>
    <col min="19" max="19" width="6" bestFit="1" customWidth="1"/>
    <col min="20" max="20" width="2.7109375" customWidth="1"/>
    <col min="21" max="22" width="5.5703125" customWidth="1"/>
    <col min="23" max="24" width="5.5703125" bestFit="1" customWidth="1"/>
    <col min="25" max="25" width="5.42578125" customWidth="1"/>
    <col min="26" max="26" width="7" customWidth="1"/>
    <col min="27" max="27" width="4.140625" customWidth="1"/>
    <col min="28" max="30" width="9.140625" style="40"/>
  </cols>
  <sheetData>
    <row r="1" spans="1:30" s="30" customFormat="1" x14ac:dyDescent="0.2">
      <c r="A1" s="30" t="s">
        <v>85</v>
      </c>
      <c r="AB1" s="233"/>
      <c r="AC1" s="233"/>
      <c r="AD1" s="233"/>
    </row>
    <row r="2" spans="1:30" x14ac:dyDescent="0.2">
      <c r="F2" s="30"/>
      <c r="G2" s="31" t="s">
        <v>25</v>
      </c>
      <c r="H2" s="31"/>
      <c r="I2" s="31"/>
      <c r="J2" s="31"/>
      <c r="K2" s="31"/>
      <c r="L2" s="31"/>
      <c r="M2" s="149"/>
      <c r="N2" s="31" t="s">
        <v>26</v>
      </c>
      <c r="O2" s="31"/>
      <c r="P2" s="31"/>
      <c r="Q2" s="31"/>
      <c r="R2" s="31"/>
      <c r="S2" s="31"/>
      <c r="T2" s="30"/>
      <c r="U2" s="271" t="s">
        <v>27</v>
      </c>
      <c r="V2" s="271"/>
      <c r="W2" s="271"/>
      <c r="X2" s="271"/>
      <c r="Y2" s="150"/>
    </row>
    <row r="3" spans="1:30" ht="14.25" x14ac:dyDescent="0.2">
      <c r="A3" s="30" t="s">
        <v>29</v>
      </c>
      <c r="B3" s="30"/>
      <c r="C3" s="30"/>
      <c r="D3" s="30"/>
      <c r="E3" s="30"/>
      <c r="F3" s="30"/>
      <c r="G3" s="33" t="s">
        <v>31</v>
      </c>
      <c r="H3" s="33"/>
      <c r="I3" s="33" t="s">
        <v>86</v>
      </c>
      <c r="J3" s="33"/>
      <c r="K3" s="33" t="s">
        <v>33</v>
      </c>
      <c r="L3" s="33"/>
      <c r="M3" s="151"/>
      <c r="N3" s="33" t="s">
        <v>31</v>
      </c>
      <c r="O3" s="33"/>
      <c r="P3" s="33" t="s">
        <v>34</v>
      </c>
      <c r="Q3" s="33"/>
      <c r="R3" s="33" t="s">
        <v>33</v>
      </c>
      <c r="S3" s="33"/>
      <c r="T3" s="30"/>
      <c r="U3" s="282" t="s">
        <v>87</v>
      </c>
      <c r="V3" s="282"/>
      <c r="W3" s="31" t="s">
        <v>34</v>
      </c>
      <c r="X3" s="31"/>
      <c r="Z3" s="233" t="s">
        <v>88</v>
      </c>
      <c r="AB3" s="233" t="s">
        <v>89</v>
      </c>
      <c r="AC3" s="233" t="s">
        <v>90</v>
      </c>
      <c r="AD3" s="233" t="s">
        <v>91</v>
      </c>
    </row>
    <row r="4" spans="1:30" ht="14.25" x14ac:dyDescent="0.2">
      <c r="A4" s="34" t="s">
        <v>38</v>
      </c>
      <c r="B4" s="34"/>
      <c r="C4" s="31" t="s">
        <v>39</v>
      </c>
      <c r="D4" s="31"/>
      <c r="E4" s="31"/>
      <c r="F4" s="34"/>
      <c r="G4" s="229" t="s">
        <v>41</v>
      </c>
      <c r="H4" s="229" t="s">
        <v>43</v>
      </c>
      <c r="I4" s="229" t="s">
        <v>41</v>
      </c>
      <c r="J4" s="229" t="s">
        <v>43</v>
      </c>
      <c r="K4" s="229" t="s">
        <v>41</v>
      </c>
      <c r="L4" s="229" t="s">
        <v>42</v>
      </c>
      <c r="M4" s="152"/>
      <c r="N4" s="229" t="s">
        <v>41</v>
      </c>
      <c r="O4" s="229" t="s">
        <v>43</v>
      </c>
      <c r="P4" s="229" t="s">
        <v>41</v>
      </c>
      <c r="Q4" s="229" t="s">
        <v>43</v>
      </c>
      <c r="R4" s="229" t="s">
        <v>41</v>
      </c>
      <c r="S4" s="229" t="s">
        <v>43</v>
      </c>
      <c r="T4" s="229"/>
      <c r="U4" s="229" t="s">
        <v>41</v>
      </c>
      <c r="V4" s="229" t="s">
        <v>92</v>
      </c>
      <c r="W4" s="229" t="s">
        <v>41</v>
      </c>
      <c r="X4" s="229" t="s">
        <v>42</v>
      </c>
      <c r="Y4" s="40"/>
      <c r="Z4" s="229" t="s">
        <v>41</v>
      </c>
      <c r="AA4" s="161"/>
      <c r="AB4" s="227"/>
      <c r="AC4" s="227"/>
      <c r="AD4" s="227"/>
    </row>
    <row r="5" spans="1:30" x14ac:dyDescent="0.2">
      <c r="A5" s="35">
        <v>36</v>
      </c>
      <c r="C5" s="36">
        <v>46268</v>
      </c>
      <c r="D5" s="35" t="s">
        <v>50</v>
      </c>
      <c r="E5" s="37">
        <f>C5+6</f>
        <v>46274</v>
      </c>
      <c r="G5" s="62">
        <v>3</v>
      </c>
      <c r="H5" s="62">
        <v>0</v>
      </c>
      <c r="I5" s="62">
        <v>82</v>
      </c>
      <c r="J5" s="62">
        <v>21</v>
      </c>
      <c r="K5" s="46">
        <v>85</v>
      </c>
      <c r="L5" s="46">
        <v>21</v>
      </c>
      <c r="M5" s="154"/>
      <c r="N5" s="62">
        <v>0</v>
      </c>
      <c r="O5" s="62">
        <v>0</v>
      </c>
      <c r="P5" s="62">
        <v>0</v>
      </c>
      <c r="Q5" s="62">
        <v>0</v>
      </c>
      <c r="R5" s="46">
        <v>0</v>
      </c>
      <c r="S5" s="46">
        <v>0</v>
      </c>
      <c r="T5" s="46"/>
      <c r="U5" s="46">
        <v>0</v>
      </c>
      <c r="V5" s="46">
        <v>0</v>
      </c>
      <c r="W5" s="46">
        <v>1</v>
      </c>
      <c r="X5" s="46">
        <v>1</v>
      </c>
      <c r="Y5" s="47"/>
      <c r="Z5" s="47">
        <f t="shared" ref="Z5:Z14" si="0">K5+R5+W5</f>
        <v>86</v>
      </c>
      <c r="AB5" s="163">
        <f t="shared" ref="AB5:AB6" si="1">IFERROR(L5/K5, "-")</f>
        <v>0.24705882352941178</v>
      </c>
      <c r="AC5" s="163" t="str">
        <f t="shared" ref="AC5:AC6" si="2">IFERROR(S5/R5, "-")</f>
        <v>-</v>
      </c>
      <c r="AD5" s="163">
        <f t="shared" ref="AD5:AD6" si="3">IFERROR(X5/W5, "-")</f>
        <v>1</v>
      </c>
    </row>
    <row r="6" spans="1:30" x14ac:dyDescent="0.2">
      <c r="A6" s="35">
        <v>37</v>
      </c>
      <c r="C6" s="36">
        <f t="shared" ref="C6:C11" si="4">C5+7</f>
        <v>46275</v>
      </c>
      <c r="D6" s="35" t="s">
        <v>50</v>
      </c>
      <c r="E6" s="37">
        <f t="shared" ref="E6" si="5">C6+6</f>
        <v>46281</v>
      </c>
      <c r="G6" s="62">
        <v>13</v>
      </c>
      <c r="H6" s="62">
        <v>2</v>
      </c>
      <c r="I6" s="62">
        <v>259</v>
      </c>
      <c r="J6" s="62">
        <v>56</v>
      </c>
      <c r="K6" s="46">
        <v>272</v>
      </c>
      <c r="L6" s="46">
        <v>58</v>
      </c>
      <c r="M6" s="154"/>
      <c r="N6" s="62">
        <v>0</v>
      </c>
      <c r="O6" s="62">
        <v>0</v>
      </c>
      <c r="P6" s="62">
        <v>0</v>
      </c>
      <c r="Q6" s="62">
        <v>0</v>
      </c>
      <c r="R6" s="46">
        <v>0</v>
      </c>
      <c r="S6" s="46">
        <v>0</v>
      </c>
      <c r="T6" s="46"/>
      <c r="U6" s="46">
        <v>0</v>
      </c>
      <c r="V6" s="46">
        <v>0</v>
      </c>
      <c r="W6" s="46">
        <v>0</v>
      </c>
      <c r="X6" s="46">
        <v>0</v>
      </c>
      <c r="Y6" s="47"/>
      <c r="Z6" s="47">
        <f t="shared" si="0"/>
        <v>272</v>
      </c>
      <c r="AB6" s="163">
        <f t="shared" si="1"/>
        <v>0.21323529411764705</v>
      </c>
      <c r="AC6" s="163" t="str">
        <f t="shared" si="2"/>
        <v>-</v>
      </c>
      <c r="AD6" s="163" t="str">
        <f t="shared" si="3"/>
        <v>-</v>
      </c>
    </row>
    <row r="7" spans="1:30" x14ac:dyDescent="0.2">
      <c r="A7" s="35">
        <v>38</v>
      </c>
      <c r="C7" s="36">
        <f t="shared" si="4"/>
        <v>46282</v>
      </c>
      <c r="D7" s="35" t="s">
        <v>50</v>
      </c>
      <c r="E7" s="37">
        <f t="shared" ref="E7" si="6">C7+6</f>
        <v>46288</v>
      </c>
      <c r="G7" s="62">
        <v>113</v>
      </c>
      <c r="H7" s="62">
        <v>22</v>
      </c>
      <c r="I7" s="62">
        <v>905</v>
      </c>
      <c r="J7" s="62">
        <v>183</v>
      </c>
      <c r="K7" s="62">
        <v>1018</v>
      </c>
      <c r="L7" s="62">
        <v>205</v>
      </c>
      <c r="M7" s="154"/>
      <c r="N7" s="62">
        <v>0</v>
      </c>
      <c r="O7" s="62">
        <v>0</v>
      </c>
      <c r="P7" s="62">
        <v>0</v>
      </c>
      <c r="Q7" s="62">
        <v>0</v>
      </c>
      <c r="R7" s="62">
        <v>0</v>
      </c>
      <c r="S7" s="62">
        <v>0</v>
      </c>
      <c r="T7" s="46"/>
      <c r="U7" s="62">
        <v>0</v>
      </c>
      <c r="V7" s="62">
        <v>0</v>
      </c>
      <c r="W7" s="62">
        <v>2</v>
      </c>
      <c r="X7" s="62">
        <v>2</v>
      </c>
      <c r="Y7" s="47"/>
      <c r="Z7" s="47">
        <f t="shared" si="0"/>
        <v>1020</v>
      </c>
      <c r="AB7" s="163">
        <f t="shared" ref="AB7:AB14" si="7">IFERROR(L7/K7, "-")</f>
        <v>0.20137524557956779</v>
      </c>
      <c r="AC7" s="163" t="str">
        <f t="shared" ref="AC7:AC14" si="8">IFERROR(S7/R7, "-")</f>
        <v>-</v>
      </c>
      <c r="AD7" s="163">
        <f t="shared" ref="AD7:AD14" si="9">IFERROR(X7/W7, "-")</f>
        <v>1</v>
      </c>
    </row>
    <row r="8" spans="1:30" x14ac:dyDescent="0.2">
      <c r="A8" s="35">
        <v>39</v>
      </c>
      <c r="C8" s="36">
        <f t="shared" si="4"/>
        <v>46289</v>
      </c>
      <c r="D8" s="35" t="s">
        <v>50</v>
      </c>
      <c r="E8" s="37">
        <f t="shared" ref="E8" si="10">C8+6</f>
        <v>46295</v>
      </c>
      <c r="G8" s="62">
        <v>765</v>
      </c>
      <c r="H8" s="62">
        <v>165</v>
      </c>
      <c r="I8" s="62">
        <v>1546</v>
      </c>
      <c r="J8" s="62">
        <v>339</v>
      </c>
      <c r="K8" s="62">
        <v>2311</v>
      </c>
      <c r="L8" s="62">
        <v>504</v>
      </c>
      <c r="M8" s="154"/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46"/>
      <c r="U8" s="62">
        <f>COUNTIFS('[1]Raw Data'!$AA:$AA,[1]Workbook!$A8,'[1]Raw Data'!$E:$E, "steelhead", '[1]Raw Data'!$G:$G, "&lt;42")</f>
        <v>0</v>
      </c>
      <c r="V8" s="62">
        <f>COUNTIFS('[1]Raw Data'!$AA:$AA,[1]Workbook!$A8,'[1]Raw Data'!$E:$E, "steelhead", '[1]Raw Data'!$G:$G, "&lt;42",'[1]Raw Data'!$H:$H,"AD")</f>
        <v>0</v>
      </c>
      <c r="W8" s="62">
        <f>COUNTIFS('[1]Raw Data'!$AA:$AA,[1]Workbook!$A8,'[1]Raw Data'!$E:$E, "steelhead", '[1]Raw Data'!$G:$G, "&gt;41")</f>
        <v>5</v>
      </c>
      <c r="X8" s="62">
        <f>COUNTIFS('[1]Raw Data'!$AA:$AA,[1]Workbook!$A8,'[1]Raw Data'!$E:$E, "steelhead", '[1]Raw Data'!$G:$G, "&gt;41",'[1]Raw Data'!$H:$H,"AD")</f>
        <v>3</v>
      </c>
      <c r="Y8" s="47"/>
      <c r="Z8" s="47">
        <f t="shared" si="0"/>
        <v>2316</v>
      </c>
      <c r="AB8" s="163">
        <f t="shared" si="7"/>
        <v>0.21808740804846388</v>
      </c>
      <c r="AC8" s="163" t="str">
        <f t="shared" si="8"/>
        <v>-</v>
      </c>
      <c r="AD8" s="163">
        <f t="shared" si="9"/>
        <v>0.6</v>
      </c>
    </row>
    <row r="9" spans="1:30" x14ac:dyDescent="0.2">
      <c r="A9" s="35">
        <v>40</v>
      </c>
      <c r="C9" s="36">
        <f t="shared" si="4"/>
        <v>46296</v>
      </c>
      <c r="D9" s="35" t="s">
        <v>50</v>
      </c>
      <c r="E9" s="37">
        <f t="shared" ref="E9:E11" si="11">C9+6</f>
        <v>46302</v>
      </c>
      <c r="G9" s="62">
        <v>672</v>
      </c>
      <c r="H9" s="62">
        <v>132</v>
      </c>
      <c r="I9" s="62">
        <v>1539</v>
      </c>
      <c r="J9" s="62">
        <v>319</v>
      </c>
      <c r="K9" s="62">
        <v>2212</v>
      </c>
      <c r="L9" s="62">
        <v>452</v>
      </c>
      <c r="M9" s="154"/>
      <c r="N9" s="62">
        <v>0</v>
      </c>
      <c r="O9" s="62">
        <v>0</v>
      </c>
      <c r="P9" s="62">
        <v>0</v>
      </c>
      <c r="Q9" s="62">
        <v>0</v>
      </c>
      <c r="R9" s="46">
        <v>0</v>
      </c>
      <c r="S9" s="46">
        <v>0</v>
      </c>
      <c r="T9" s="46"/>
      <c r="U9" s="62">
        <v>1</v>
      </c>
      <c r="V9" s="62">
        <v>1</v>
      </c>
      <c r="W9" s="62">
        <v>9</v>
      </c>
      <c r="X9" s="62">
        <v>6</v>
      </c>
      <c r="Y9" s="47"/>
      <c r="Z9" s="47">
        <f t="shared" si="0"/>
        <v>2221</v>
      </c>
      <c r="AB9" s="163">
        <f t="shared" si="7"/>
        <v>0.20433996383363473</v>
      </c>
      <c r="AC9" s="163" t="str">
        <f t="shared" si="8"/>
        <v>-</v>
      </c>
      <c r="AD9" s="163">
        <f t="shared" si="9"/>
        <v>0.66666666666666663</v>
      </c>
    </row>
    <row r="10" spans="1:30" x14ac:dyDescent="0.2">
      <c r="A10" s="35">
        <v>41</v>
      </c>
      <c r="C10" s="36">
        <f t="shared" si="4"/>
        <v>46303</v>
      </c>
      <c r="D10" s="35" t="s">
        <v>50</v>
      </c>
      <c r="E10" s="37">
        <f t="shared" si="11"/>
        <v>46309</v>
      </c>
      <c r="G10" s="62">
        <v>27</v>
      </c>
      <c r="H10" s="62">
        <v>4</v>
      </c>
      <c r="I10" s="62">
        <v>113</v>
      </c>
      <c r="J10" s="62">
        <v>31</v>
      </c>
      <c r="K10" s="62">
        <v>140</v>
      </c>
      <c r="L10" s="62">
        <v>35</v>
      </c>
      <c r="M10" s="154"/>
      <c r="N10" s="62">
        <v>0</v>
      </c>
      <c r="O10" s="62">
        <v>0</v>
      </c>
      <c r="P10" s="62">
        <v>0</v>
      </c>
      <c r="Q10" s="62">
        <v>0</v>
      </c>
      <c r="R10" s="46">
        <v>0</v>
      </c>
      <c r="S10" s="233">
        <v>0</v>
      </c>
      <c r="T10" s="46"/>
      <c r="U10" s="62">
        <v>0</v>
      </c>
      <c r="V10" s="62">
        <v>0</v>
      </c>
      <c r="W10" s="62">
        <v>1</v>
      </c>
      <c r="X10" s="62">
        <v>0</v>
      </c>
      <c r="Y10" s="47"/>
      <c r="Z10" s="47">
        <f t="shared" si="0"/>
        <v>141</v>
      </c>
      <c r="AB10" s="163">
        <f t="shared" si="7"/>
        <v>0.25</v>
      </c>
      <c r="AC10" s="163" t="str">
        <f t="shared" si="8"/>
        <v>-</v>
      </c>
      <c r="AD10" s="163">
        <f t="shared" si="9"/>
        <v>0</v>
      </c>
    </row>
    <row r="11" spans="1:30" ht="14.25" x14ac:dyDescent="0.2">
      <c r="A11" s="35">
        <v>42</v>
      </c>
      <c r="C11" s="36">
        <f t="shared" si="4"/>
        <v>46310</v>
      </c>
      <c r="D11" s="35" t="s">
        <v>50</v>
      </c>
      <c r="E11" s="37">
        <f t="shared" si="11"/>
        <v>46316</v>
      </c>
      <c r="G11" s="310" t="s">
        <v>203</v>
      </c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47"/>
      <c r="Z11" s="47">
        <f t="shared" si="0"/>
        <v>0</v>
      </c>
      <c r="AB11" s="163"/>
      <c r="AC11" s="163"/>
      <c r="AD11" s="163"/>
    </row>
    <row r="12" spans="1:30" x14ac:dyDescent="0.2">
      <c r="A12" s="30" t="s">
        <v>93</v>
      </c>
      <c r="B12" s="30"/>
      <c r="C12" s="30"/>
      <c r="D12" s="30"/>
      <c r="E12" s="30"/>
      <c r="F12" s="30"/>
      <c r="G12" s="46">
        <f t="shared" ref="G12:L12" si="12">SUM(G5:G11)</f>
        <v>1593</v>
      </c>
      <c r="H12" s="46">
        <f t="shared" si="12"/>
        <v>325</v>
      </c>
      <c r="I12" s="46">
        <f t="shared" si="12"/>
        <v>4444</v>
      </c>
      <c r="J12" s="46">
        <f t="shared" si="12"/>
        <v>949</v>
      </c>
      <c r="K12" s="46">
        <f>SUM(K5:K11)</f>
        <v>6038</v>
      </c>
      <c r="L12" s="46">
        <f t="shared" si="12"/>
        <v>1275</v>
      </c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7"/>
      <c r="Z12" s="47"/>
      <c r="AB12" s="163"/>
      <c r="AC12" s="163"/>
      <c r="AD12" s="163"/>
    </row>
    <row r="13" spans="1:30" ht="13.5" thickBot="1" x14ac:dyDescent="0.25">
      <c r="A13" s="155"/>
      <c r="B13" s="155"/>
      <c r="C13" s="155"/>
      <c r="D13" s="155"/>
      <c r="E13" s="155"/>
      <c r="F13" s="156"/>
      <c r="G13" s="157"/>
      <c r="H13" s="157"/>
      <c r="I13" s="157"/>
      <c r="J13" s="157"/>
      <c r="K13" s="157"/>
      <c r="L13" s="157"/>
      <c r="M13" s="158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163"/>
      <c r="AC13" s="163"/>
      <c r="AD13" s="163"/>
    </row>
    <row r="14" spans="1:30" ht="13.5" thickTop="1" x14ac:dyDescent="0.2">
      <c r="A14" s="35">
        <v>43</v>
      </c>
      <c r="C14" s="36">
        <f>C11+7</f>
        <v>46317</v>
      </c>
      <c r="D14" s="35" t="s">
        <v>50</v>
      </c>
      <c r="E14" s="37">
        <f t="shared" ref="E14:E19" si="13">C14+6</f>
        <v>46323</v>
      </c>
      <c r="G14" s="35"/>
      <c r="H14" s="62"/>
      <c r="I14" s="62"/>
      <c r="J14" s="62"/>
      <c r="K14" s="46"/>
      <c r="L14" s="46"/>
      <c r="M14" s="158"/>
      <c r="N14" s="62"/>
      <c r="O14" s="35"/>
      <c r="P14" s="62"/>
      <c r="Q14" s="62"/>
      <c r="R14" s="46"/>
      <c r="S14" s="46"/>
      <c r="T14" s="47"/>
      <c r="U14" s="46"/>
      <c r="V14" s="46"/>
      <c r="W14" s="46"/>
      <c r="X14" s="233"/>
      <c r="Y14" s="47"/>
      <c r="Z14" s="47">
        <f t="shared" si="0"/>
        <v>0</v>
      </c>
      <c r="AB14" s="163" t="str">
        <f t="shared" si="7"/>
        <v>-</v>
      </c>
      <c r="AC14" s="163" t="str">
        <f t="shared" si="8"/>
        <v>-</v>
      </c>
      <c r="AD14" s="163" t="str">
        <f t="shared" si="9"/>
        <v>-</v>
      </c>
    </row>
    <row r="15" spans="1:30" x14ac:dyDescent="0.2">
      <c r="A15" s="35">
        <v>44</v>
      </c>
      <c r="C15" s="36">
        <f t="shared" ref="C15:C20" si="14">C14+7</f>
        <v>46324</v>
      </c>
      <c r="D15" s="35" t="s">
        <v>50</v>
      </c>
      <c r="E15" s="37">
        <f t="shared" si="13"/>
        <v>46330</v>
      </c>
      <c r="G15" s="62"/>
      <c r="H15" s="62"/>
      <c r="I15" s="62"/>
      <c r="J15" s="62"/>
      <c r="K15" s="46"/>
      <c r="L15" s="46"/>
      <c r="M15" s="158"/>
      <c r="N15" s="62"/>
      <c r="O15" s="62"/>
      <c r="P15" s="62"/>
      <c r="Q15" s="62"/>
      <c r="R15" s="46"/>
      <c r="S15" s="46"/>
      <c r="T15" s="47"/>
      <c r="U15" s="46"/>
      <c r="V15" s="46"/>
      <c r="W15" s="46"/>
      <c r="X15" s="46"/>
      <c r="Y15" s="47"/>
      <c r="Z15" s="47">
        <f t="shared" ref="Z15" si="15">K15+R15+W15</f>
        <v>0</v>
      </c>
      <c r="AB15" s="163" t="str">
        <f t="shared" ref="AB15" si="16">IFERROR(L15/K15, "-")</f>
        <v>-</v>
      </c>
      <c r="AC15" s="163" t="str">
        <f t="shared" ref="AC15" si="17">IFERROR(S15/R15, "-")</f>
        <v>-</v>
      </c>
      <c r="AD15" s="163" t="str">
        <f t="shared" ref="AD15" si="18">IFERROR(X15/W15, "-")</f>
        <v>-</v>
      </c>
    </row>
    <row r="16" spans="1:30" x14ac:dyDescent="0.2">
      <c r="A16" s="35">
        <v>45</v>
      </c>
      <c r="C16" s="36">
        <f t="shared" si="14"/>
        <v>46331</v>
      </c>
      <c r="D16" s="35" t="s">
        <v>50</v>
      </c>
      <c r="E16" s="37">
        <f t="shared" si="13"/>
        <v>46337</v>
      </c>
      <c r="G16" s="62"/>
      <c r="H16" s="62"/>
      <c r="I16" s="62"/>
      <c r="J16" s="62"/>
      <c r="K16" s="46"/>
      <c r="L16" s="46"/>
      <c r="M16" s="158"/>
      <c r="N16" s="62"/>
      <c r="O16" s="62"/>
      <c r="P16" s="62"/>
      <c r="Q16" s="62"/>
      <c r="R16" s="46"/>
      <c r="S16" s="46"/>
      <c r="T16" s="47"/>
      <c r="U16" s="46"/>
      <c r="V16" s="46"/>
      <c r="W16" s="46"/>
      <c r="X16" s="46"/>
      <c r="Y16" s="159"/>
      <c r="Z16" s="47">
        <f t="shared" ref="Z16" si="19">K16+R16+W16</f>
        <v>0</v>
      </c>
      <c r="AB16" s="163" t="str">
        <f t="shared" ref="AB16" si="20">IFERROR(L16/K16, "-")</f>
        <v>-</v>
      </c>
      <c r="AC16" s="163" t="str">
        <f t="shared" ref="AC16" si="21">IFERROR(S16/R16, "-")</f>
        <v>-</v>
      </c>
      <c r="AD16" s="163" t="str">
        <f t="shared" ref="AD16" si="22">IFERROR(X16/W16, "-")</f>
        <v>-</v>
      </c>
    </row>
    <row r="17" spans="1:30" x14ac:dyDescent="0.2">
      <c r="A17" s="35">
        <v>46</v>
      </c>
      <c r="C17" s="36">
        <f t="shared" si="14"/>
        <v>46338</v>
      </c>
      <c r="D17" s="35" t="s">
        <v>50</v>
      </c>
      <c r="E17" s="37">
        <f t="shared" si="13"/>
        <v>46344</v>
      </c>
      <c r="G17" s="62"/>
      <c r="H17" s="62"/>
      <c r="I17" s="62"/>
      <c r="J17" s="62"/>
      <c r="K17" s="46"/>
      <c r="L17" s="46"/>
      <c r="M17" s="158"/>
      <c r="N17" s="62"/>
      <c r="O17" s="62"/>
      <c r="P17" s="62"/>
      <c r="Q17" s="62"/>
      <c r="R17" s="46"/>
      <c r="S17" s="46"/>
      <c r="T17" s="47"/>
      <c r="U17" s="46"/>
      <c r="V17" s="46"/>
      <c r="W17" s="46"/>
      <c r="X17" s="46"/>
      <c r="Y17" s="47"/>
      <c r="Z17" s="47">
        <f t="shared" ref="Z17:Z33" si="23">K17+R17+W17</f>
        <v>0</v>
      </c>
      <c r="AB17" s="163" t="str">
        <f t="shared" ref="AB17:AB18" si="24">IFERROR(L17/K17, "-")</f>
        <v>-</v>
      </c>
      <c r="AC17" s="163" t="str">
        <f t="shared" ref="AC17:AC18" si="25">IFERROR(S17/R17, "-")</f>
        <v>-</v>
      </c>
      <c r="AD17" s="163" t="str">
        <f t="shared" ref="AD17:AD18" si="26">IFERROR(X17/W17, "-")</f>
        <v>-</v>
      </c>
    </row>
    <row r="18" spans="1:30" x14ac:dyDescent="0.2">
      <c r="A18" s="35">
        <v>47</v>
      </c>
      <c r="C18" s="36">
        <f t="shared" si="14"/>
        <v>46345</v>
      </c>
      <c r="D18" s="35" t="s">
        <v>50</v>
      </c>
      <c r="E18" s="37">
        <f t="shared" si="13"/>
        <v>46351</v>
      </c>
      <c r="G18" s="62"/>
      <c r="H18" s="62"/>
      <c r="I18" s="62"/>
      <c r="J18" s="62"/>
      <c r="K18" s="46"/>
      <c r="L18" s="46"/>
      <c r="M18" s="158"/>
      <c r="N18" s="62"/>
      <c r="O18" s="62"/>
      <c r="P18" s="62"/>
      <c r="Q18" s="62"/>
      <c r="R18" s="46"/>
      <c r="S18" s="46"/>
      <c r="T18" s="47"/>
      <c r="U18" s="46"/>
      <c r="V18" s="46"/>
      <c r="W18" s="46"/>
      <c r="X18" s="46"/>
      <c r="Y18" s="47"/>
      <c r="Z18" s="47">
        <f t="shared" si="23"/>
        <v>0</v>
      </c>
      <c r="AB18" s="163" t="str">
        <f t="shared" si="24"/>
        <v>-</v>
      </c>
      <c r="AC18" s="163" t="str">
        <f t="shared" si="25"/>
        <v>-</v>
      </c>
      <c r="AD18" s="163" t="str">
        <f t="shared" si="26"/>
        <v>-</v>
      </c>
    </row>
    <row r="19" spans="1:30" x14ac:dyDescent="0.2">
      <c r="A19" s="35">
        <v>48</v>
      </c>
      <c r="C19" s="36">
        <f t="shared" si="14"/>
        <v>46352</v>
      </c>
      <c r="D19" s="35" t="s">
        <v>50</v>
      </c>
      <c r="E19" s="37">
        <f t="shared" si="13"/>
        <v>46358</v>
      </c>
      <c r="G19" s="62"/>
      <c r="H19" s="62"/>
      <c r="I19" s="62"/>
      <c r="J19" s="62"/>
      <c r="K19" s="46"/>
      <c r="L19" s="46"/>
      <c r="M19" s="158"/>
      <c r="N19" s="62"/>
      <c r="O19" s="62"/>
      <c r="P19" s="62"/>
      <c r="Q19" s="62"/>
      <c r="R19" s="46"/>
      <c r="S19" s="46"/>
      <c r="T19" s="47"/>
      <c r="U19" s="46"/>
      <c r="V19" s="46"/>
      <c r="W19" s="46"/>
      <c r="X19" s="46"/>
      <c r="Y19" s="47"/>
      <c r="Z19" s="47">
        <f t="shared" si="23"/>
        <v>0</v>
      </c>
      <c r="AB19" s="163" t="str">
        <f t="shared" ref="AB19" si="27">IFERROR(L19/K19, "-")</f>
        <v>-</v>
      </c>
      <c r="AC19" s="163" t="str">
        <f t="shared" ref="AC19" si="28">IFERROR(S19/R19, "-")</f>
        <v>-</v>
      </c>
      <c r="AD19" s="163" t="str">
        <f t="shared" ref="AD19" si="29">IFERROR(X19/W19, "-")</f>
        <v>-</v>
      </c>
    </row>
    <row r="20" spans="1:30" x14ac:dyDescent="0.2">
      <c r="A20" s="35">
        <v>49</v>
      </c>
      <c r="C20" s="36">
        <f t="shared" si="14"/>
        <v>46359</v>
      </c>
      <c r="D20" s="35" t="s">
        <v>50</v>
      </c>
      <c r="E20" s="37">
        <f t="shared" ref="E20" si="30">C20+6</f>
        <v>46365</v>
      </c>
      <c r="G20" s="62"/>
      <c r="H20" s="62"/>
      <c r="I20" s="62"/>
      <c r="J20" s="62"/>
      <c r="K20" s="46"/>
      <c r="L20" s="46"/>
      <c r="M20" s="158"/>
      <c r="N20" s="62"/>
      <c r="O20" s="62"/>
      <c r="P20" s="62"/>
      <c r="Q20" s="62"/>
      <c r="R20" s="46"/>
      <c r="S20" s="46"/>
      <c r="T20" s="47"/>
      <c r="U20" s="46"/>
      <c r="V20" s="46"/>
      <c r="W20" s="46"/>
      <c r="X20" s="46"/>
      <c r="Y20" s="47"/>
      <c r="Z20" s="47">
        <f t="shared" si="23"/>
        <v>0</v>
      </c>
      <c r="AB20" s="163" t="str">
        <f t="shared" ref="AB20:AB33" si="31">IFERROR(L20/K20, "-")</f>
        <v>-</v>
      </c>
      <c r="AC20" s="163" t="str">
        <f t="shared" ref="AC20:AC33" si="32">IFERROR(S20/R20, "-")</f>
        <v>-</v>
      </c>
      <c r="AD20" s="163" t="str">
        <f t="shared" ref="AD20:AD33" si="33">IFERROR(X20/W20, "-")</f>
        <v>-</v>
      </c>
    </row>
    <row r="21" spans="1:30" x14ac:dyDescent="0.2">
      <c r="A21" s="35">
        <v>50</v>
      </c>
      <c r="C21" s="36">
        <f t="shared" ref="C21:C23" si="34">C20+7</f>
        <v>46366</v>
      </c>
      <c r="D21" s="35" t="s">
        <v>50</v>
      </c>
      <c r="E21" s="37">
        <f t="shared" ref="E21:E23" si="35">C21+6</f>
        <v>46372</v>
      </c>
      <c r="G21" s="62"/>
      <c r="H21" s="62"/>
      <c r="I21" s="62"/>
      <c r="J21" s="62"/>
      <c r="K21" s="46"/>
      <c r="L21" s="46"/>
      <c r="M21" s="158"/>
      <c r="N21" s="62"/>
      <c r="O21" s="62"/>
      <c r="P21" s="62"/>
      <c r="Q21" s="62"/>
      <c r="R21" s="46"/>
      <c r="S21" s="46"/>
      <c r="T21" s="47"/>
      <c r="U21" s="46"/>
      <c r="V21" s="46"/>
      <c r="W21" s="46"/>
      <c r="X21" s="46"/>
      <c r="Y21" s="47"/>
      <c r="Z21" s="47">
        <f t="shared" si="23"/>
        <v>0</v>
      </c>
      <c r="AB21" s="163" t="str">
        <f t="shared" si="31"/>
        <v>-</v>
      </c>
      <c r="AC21" s="163" t="str">
        <f t="shared" si="32"/>
        <v>-</v>
      </c>
      <c r="AD21" s="163" t="str">
        <f t="shared" si="33"/>
        <v>-</v>
      </c>
    </row>
    <row r="22" spans="1:30" x14ac:dyDescent="0.2">
      <c r="A22" s="35">
        <v>51</v>
      </c>
      <c r="C22" s="36">
        <f t="shared" si="34"/>
        <v>46373</v>
      </c>
      <c r="D22" s="35" t="s">
        <v>50</v>
      </c>
      <c r="E22" s="37">
        <f t="shared" si="35"/>
        <v>46379</v>
      </c>
      <c r="G22" s="62"/>
      <c r="H22" s="62"/>
      <c r="I22" s="62"/>
      <c r="J22" s="62"/>
      <c r="K22" s="46"/>
      <c r="L22" s="46"/>
      <c r="M22" s="158"/>
      <c r="N22" s="62"/>
      <c r="O22" s="62"/>
      <c r="P22" s="62"/>
      <c r="Q22" s="62"/>
      <c r="R22" s="46"/>
      <c r="S22" s="46"/>
      <c r="T22" s="47"/>
      <c r="U22" s="46"/>
      <c r="V22" s="46"/>
      <c r="W22" s="46"/>
      <c r="X22" s="46"/>
      <c r="Y22" s="47"/>
      <c r="Z22" s="47">
        <f t="shared" si="23"/>
        <v>0</v>
      </c>
      <c r="AB22" s="163" t="str">
        <f t="shared" si="31"/>
        <v>-</v>
      </c>
      <c r="AC22" s="163" t="str">
        <f t="shared" si="32"/>
        <v>-</v>
      </c>
      <c r="AD22" s="163" t="str">
        <f t="shared" si="33"/>
        <v>-</v>
      </c>
    </row>
    <row r="23" spans="1:30" x14ac:dyDescent="0.2">
      <c r="A23" s="35">
        <v>52</v>
      </c>
      <c r="C23" s="36">
        <f t="shared" si="34"/>
        <v>46380</v>
      </c>
      <c r="D23" s="35" t="s">
        <v>50</v>
      </c>
      <c r="E23" s="37">
        <f t="shared" si="35"/>
        <v>46386</v>
      </c>
      <c r="G23" s="62"/>
      <c r="H23" s="62"/>
      <c r="I23" s="62"/>
      <c r="J23" s="62"/>
      <c r="K23" s="46"/>
      <c r="L23" s="46"/>
      <c r="M23" s="158"/>
      <c r="N23" s="62"/>
      <c r="O23" s="62"/>
      <c r="P23" s="62"/>
      <c r="Q23" s="62"/>
      <c r="R23" s="46"/>
      <c r="S23" s="46"/>
      <c r="T23" s="47"/>
      <c r="U23" s="46"/>
      <c r="V23" s="46"/>
      <c r="W23" s="46"/>
      <c r="X23" s="46"/>
      <c r="Y23" s="47"/>
      <c r="Z23" s="47">
        <f t="shared" si="23"/>
        <v>0</v>
      </c>
      <c r="AB23" s="163" t="str">
        <f t="shared" si="31"/>
        <v>-</v>
      </c>
      <c r="AC23" s="163" t="str">
        <f t="shared" si="32"/>
        <v>-</v>
      </c>
      <c r="AD23" s="163" t="str">
        <f t="shared" si="33"/>
        <v>-</v>
      </c>
    </row>
    <row r="24" spans="1:30" x14ac:dyDescent="0.2">
      <c r="A24" s="35">
        <v>1</v>
      </c>
      <c r="C24" s="36">
        <v>46023</v>
      </c>
      <c r="D24" s="35" t="s">
        <v>50</v>
      </c>
      <c r="E24" s="37">
        <f t="shared" ref="E24" si="36">C24+6</f>
        <v>46029</v>
      </c>
      <c r="G24" s="62"/>
      <c r="H24" s="62"/>
      <c r="I24" s="62"/>
      <c r="J24" s="62"/>
      <c r="K24" s="46"/>
      <c r="L24" s="46"/>
      <c r="M24" s="158"/>
      <c r="N24" s="62"/>
      <c r="O24" s="62"/>
      <c r="P24" s="62"/>
      <c r="Q24" s="62"/>
      <c r="R24" s="46"/>
      <c r="S24" s="46"/>
      <c r="T24" s="47"/>
      <c r="U24" s="46"/>
      <c r="V24" s="46"/>
      <c r="W24" s="46"/>
      <c r="X24" s="46"/>
      <c r="Y24" s="47"/>
      <c r="Z24" s="47">
        <f t="shared" si="23"/>
        <v>0</v>
      </c>
      <c r="AB24" s="163" t="str">
        <f t="shared" si="31"/>
        <v>-</v>
      </c>
      <c r="AC24" s="163" t="str">
        <f t="shared" si="32"/>
        <v>-</v>
      </c>
      <c r="AD24" s="163" t="str">
        <f t="shared" si="33"/>
        <v>-</v>
      </c>
    </row>
    <row r="25" spans="1:30" x14ac:dyDescent="0.2">
      <c r="A25" s="35">
        <v>2</v>
      </c>
      <c r="C25" s="36">
        <f>C24+7</f>
        <v>46030</v>
      </c>
      <c r="D25" s="35" t="s">
        <v>50</v>
      </c>
      <c r="E25" s="37">
        <f t="shared" ref="E25" si="37">C25+6</f>
        <v>46036</v>
      </c>
      <c r="G25" s="62"/>
      <c r="H25" s="62"/>
      <c r="I25" s="62"/>
      <c r="J25" s="62"/>
      <c r="K25" s="46"/>
      <c r="L25" s="46"/>
      <c r="M25" s="158"/>
      <c r="N25" s="62"/>
      <c r="O25" s="62"/>
      <c r="P25" s="62"/>
      <c r="Q25" s="62"/>
      <c r="R25" s="46"/>
      <c r="S25" s="46"/>
      <c r="T25" s="47"/>
      <c r="U25" s="46"/>
      <c r="V25" s="46"/>
      <c r="W25" s="46"/>
      <c r="X25" s="46"/>
      <c r="Y25" s="47"/>
      <c r="Z25" s="47">
        <f t="shared" si="23"/>
        <v>0</v>
      </c>
      <c r="AB25" s="163" t="str">
        <f t="shared" si="31"/>
        <v>-</v>
      </c>
      <c r="AC25" s="163" t="str">
        <f t="shared" si="32"/>
        <v>-</v>
      </c>
      <c r="AD25" s="163" t="str">
        <f t="shared" si="33"/>
        <v>-</v>
      </c>
    </row>
    <row r="26" spans="1:30" x14ac:dyDescent="0.2">
      <c r="A26" s="35">
        <v>3</v>
      </c>
      <c r="C26" s="36">
        <f t="shared" ref="C26:C33" si="38">C25+7</f>
        <v>46037</v>
      </c>
      <c r="D26" s="35" t="s">
        <v>50</v>
      </c>
      <c r="E26" s="37">
        <f t="shared" ref="E26:E27" si="39">C26+6</f>
        <v>46043</v>
      </c>
      <c r="G26" s="62"/>
      <c r="H26" s="62"/>
      <c r="I26" s="62"/>
      <c r="J26" s="62"/>
      <c r="K26" s="46"/>
      <c r="L26" s="46"/>
      <c r="M26" s="158"/>
      <c r="N26" s="62"/>
      <c r="O26" s="62"/>
      <c r="P26" s="62"/>
      <c r="Q26" s="62"/>
      <c r="R26" s="46"/>
      <c r="S26" s="46"/>
      <c r="T26" s="47"/>
      <c r="U26" s="46"/>
      <c r="V26" s="46"/>
      <c r="W26" s="46"/>
      <c r="X26" s="46"/>
      <c r="Y26" s="47"/>
      <c r="Z26" s="47">
        <f t="shared" si="23"/>
        <v>0</v>
      </c>
      <c r="AB26" s="163" t="str">
        <f t="shared" si="31"/>
        <v>-</v>
      </c>
      <c r="AC26" s="163" t="str">
        <f t="shared" si="32"/>
        <v>-</v>
      </c>
      <c r="AD26" s="163" t="str">
        <f t="shared" si="33"/>
        <v>-</v>
      </c>
    </row>
    <row r="27" spans="1:30" x14ac:dyDescent="0.2">
      <c r="A27" s="35">
        <v>4</v>
      </c>
      <c r="C27" s="36">
        <f t="shared" si="38"/>
        <v>46044</v>
      </c>
      <c r="D27" s="35" t="s">
        <v>50</v>
      </c>
      <c r="E27" s="37">
        <f t="shared" si="39"/>
        <v>46050</v>
      </c>
      <c r="G27" s="62"/>
      <c r="H27" s="62"/>
      <c r="I27" s="62"/>
      <c r="J27" s="62"/>
      <c r="K27" s="46"/>
      <c r="L27" s="46"/>
      <c r="M27" s="158"/>
      <c r="N27" s="62"/>
      <c r="O27" s="62"/>
      <c r="P27" s="62"/>
      <c r="Q27" s="62"/>
      <c r="R27" s="46"/>
      <c r="S27" s="46"/>
      <c r="T27" s="47"/>
      <c r="U27" s="46"/>
      <c r="V27" s="46"/>
      <c r="W27" s="46"/>
      <c r="X27" s="46"/>
      <c r="Y27" s="47"/>
      <c r="Z27" s="47">
        <f t="shared" si="23"/>
        <v>0</v>
      </c>
      <c r="AB27" s="163" t="str">
        <f t="shared" si="31"/>
        <v>-</v>
      </c>
      <c r="AC27" s="163" t="str">
        <f t="shared" si="32"/>
        <v>-</v>
      </c>
      <c r="AD27" s="163" t="str">
        <f t="shared" si="33"/>
        <v>-</v>
      </c>
    </row>
    <row r="28" spans="1:30" x14ac:dyDescent="0.2">
      <c r="A28" s="35">
        <v>5</v>
      </c>
      <c r="C28" s="36">
        <f t="shared" si="38"/>
        <v>46051</v>
      </c>
      <c r="D28" s="35" t="s">
        <v>50</v>
      </c>
      <c r="E28" s="37">
        <f t="shared" ref="E28:E29" si="40">C28+6</f>
        <v>46057</v>
      </c>
      <c r="G28" s="62"/>
      <c r="H28" s="62"/>
      <c r="I28" s="62"/>
      <c r="J28" s="62"/>
      <c r="K28" s="46"/>
      <c r="L28" s="46"/>
      <c r="M28" s="158"/>
      <c r="N28" s="62"/>
      <c r="O28" s="62"/>
      <c r="P28" s="62"/>
      <c r="Q28" s="62"/>
      <c r="R28" s="46"/>
      <c r="S28" s="46"/>
      <c r="T28" s="47"/>
      <c r="U28" s="46"/>
      <c r="V28" s="46"/>
      <c r="W28" s="46"/>
      <c r="X28" s="46"/>
      <c r="Y28" s="47"/>
      <c r="Z28" s="47">
        <f t="shared" si="23"/>
        <v>0</v>
      </c>
      <c r="AB28" s="163" t="str">
        <f t="shared" si="31"/>
        <v>-</v>
      </c>
      <c r="AC28" s="163" t="str">
        <f t="shared" si="32"/>
        <v>-</v>
      </c>
      <c r="AD28" s="163" t="str">
        <f t="shared" si="33"/>
        <v>-</v>
      </c>
    </row>
    <row r="29" spans="1:30" x14ac:dyDescent="0.2">
      <c r="A29" s="35">
        <v>6</v>
      </c>
      <c r="C29" s="36">
        <f t="shared" si="38"/>
        <v>46058</v>
      </c>
      <c r="D29" s="35" t="s">
        <v>50</v>
      </c>
      <c r="E29" s="37">
        <f t="shared" si="40"/>
        <v>46064</v>
      </c>
      <c r="G29" s="62"/>
      <c r="H29" s="62"/>
      <c r="I29" s="62"/>
      <c r="J29" s="62"/>
      <c r="K29" s="46"/>
      <c r="L29" s="46"/>
      <c r="M29" s="158"/>
      <c r="N29" s="62"/>
      <c r="O29" s="62"/>
      <c r="P29" s="62"/>
      <c r="Q29" s="62"/>
      <c r="R29" s="46"/>
      <c r="S29" s="46"/>
      <c r="T29" s="47"/>
      <c r="U29" s="46"/>
      <c r="V29" s="46"/>
      <c r="W29" s="46"/>
      <c r="X29" s="46"/>
      <c r="Y29" s="47"/>
      <c r="Z29" s="47">
        <f t="shared" si="23"/>
        <v>0</v>
      </c>
      <c r="AB29" s="163" t="str">
        <f t="shared" si="31"/>
        <v>-</v>
      </c>
      <c r="AC29" s="163" t="str">
        <f t="shared" si="32"/>
        <v>-</v>
      </c>
      <c r="AD29" s="163" t="str">
        <f t="shared" si="33"/>
        <v>-</v>
      </c>
    </row>
    <row r="30" spans="1:30" x14ac:dyDescent="0.2">
      <c r="A30" s="35">
        <v>7</v>
      </c>
      <c r="C30" s="36">
        <f t="shared" si="38"/>
        <v>46065</v>
      </c>
      <c r="D30" s="35" t="s">
        <v>50</v>
      </c>
      <c r="E30" s="37">
        <f t="shared" ref="E30:E31" si="41">C30+6</f>
        <v>46071</v>
      </c>
      <c r="G30" s="62"/>
      <c r="H30" s="62"/>
      <c r="I30" s="62"/>
      <c r="J30" s="62"/>
      <c r="K30" s="46"/>
      <c r="L30" s="46"/>
      <c r="M30" s="158"/>
      <c r="N30" s="62"/>
      <c r="O30" s="62"/>
      <c r="P30" s="62"/>
      <c r="Q30" s="62"/>
      <c r="R30" s="46"/>
      <c r="S30" s="46"/>
      <c r="T30" s="47"/>
      <c r="U30" s="46"/>
      <c r="V30" s="46"/>
      <c r="W30" s="46"/>
      <c r="X30" s="46"/>
      <c r="Y30" s="47"/>
      <c r="Z30" s="47">
        <f t="shared" si="23"/>
        <v>0</v>
      </c>
      <c r="AB30" s="163" t="str">
        <f t="shared" si="31"/>
        <v>-</v>
      </c>
      <c r="AC30" s="163" t="str">
        <f t="shared" si="32"/>
        <v>-</v>
      </c>
      <c r="AD30" s="163" t="str">
        <f t="shared" si="33"/>
        <v>-</v>
      </c>
    </row>
    <row r="31" spans="1:30" x14ac:dyDescent="0.2">
      <c r="A31" s="35">
        <v>8</v>
      </c>
      <c r="C31" s="36">
        <f t="shared" si="38"/>
        <v>46072</v>
      </c>
      <c r="D31" s="35" t="s">
        <v>50</v>
      </c>
      <c r="E31" s="37">
        <f t="shared" si="41"/>
        <v>46078</v>
      </c>
      <c r="G31" s="62"/>
      <c r="H31" s="62"/>
      <c r="I31" s="62"/>
      <c r="J31" s="62"/>
      <c r="K31" s="46"/>
      <c r="L31" s="46"/>
      <c r="M31" s="158"/>
      <c r="N31" s="62"/>
      <c r="O31" s="62"/>
      <c r="P31" s="62"/>
      <c r="Q31" s="62"/>
      <c r="R31" s="46"/>
      <c r="S31" s="46"/>
      <c r="T31" s="47"/>
      <c r="U31" s="46"/>
      <c r="V31" s="46"/>
      <c r="W31" s="46"/>
      <c r="X31" s="46"/>
      <c r="Y31" s="47"/>
      <c r="Z31" s="47">
        <f t="shared" si="23"/>
        <v>0</v>
      </c>
      <c r="AB31" s="163" t="str">
        <f t="shared" si="31"/>
        <v>-</v>
      </c>
      <c r="AC31" s="163" t="str">
        <f t="shared" si="32"/>
        <v>-</v>
      </c>
      <c r="AD31" s="163" t="str">
        <f t="shared" si="33"/>
        <v>-</v>
      </c>
    </row>
    <row r="32" spans="1:30" x14ac:dyDescent="0.2">
      <c r="A32" s="35">
        <v>9</v>
      </c>
      <c r="C32" s="36">
        <f t="shared" si="38"/>
        <v>46079</v>
      </c>
      <c r="D32" s="35" t="s">
        <v>50</v>
      </c>
      <c r="E32" s="37">
        <f t="shared" ref="E32:E33" si="42">C32+6</f>
        <v>46085</v>
      </c>
      <c r="G32" s="62"/>
      <c r="H32" s="62"/>
      <c r="I32" s="62"/>
      <c r="J32" s="62"/>
      <c r="K32" s="46"/>
      <c r="L32" s="46"/>
      <c r="M32" s="158"/>
      <c r="N32" s="62"/>
      <c r="O32" s="62"/>
      <c r="P32" s="62"/>
      <c r="Q32" s="62"/>
      <c r="R32" s="46"/>
      <c r="S32" s="46"/>
      <c r="T32" s="47"/>
      <c r="U32" s="46"/>
      <c r="V32" s="46"/>
      <c r="W32" s="46"/>
      <c r="X32" s="46"/>
      <c r="Y32" s="47"/>
      <c r="Z32" s="47">
        <f t="shared" si="23"/>
        <v>0</v>
      </c>
      <c r="AB32" s="163" t="str">
        <f t="shared" si="31"/>
        <v>-</v>
      </c>
      <c r="AC32" s="163" t="str">
        <f t="shared" si="32"/>
        <v>-</v>
      </c>
      <c r="AD32" s="163" t="str">
        <f t="shared" si="33"/>
        <v>-</v>
      </c>
    </row>
    <row r="33" spans="1:30" x14ac:dyDescent="0.2">
      <c r="A33" s="35">
        <v>10</v>
      </c>
      <c r="C33" s="36">
        <f t="shared" si="38"/>
        <v>46086</v>
      </c>
      <c r="D33" s="35" t="s">
        <v>50</v>
      </c>
      <c r="E33" s="37">
        <f t="shared" si="42"/>
        <v>46092</v>
      </c>
      <c r="G33" s="62"/>
      <c r="H33" s="62"/>
      <c r="I33" s="62"/>
      <c r="J33" s="62"/>
      <c r="K33" s="46"/>
      <c r="L33" s="46"/>
      <c r="M33" s="158"/>
      <c r="N33" s="62"/>
      <c r="O33" s="62"/>
      <c r="P33" s="62"/>
      <c r="Q33" s="62"/>
      <c r="R33" s="46"/>
      <c r="S33" s="46"/>
      <c r="T33" s="47"/>
      <c r="U33" s="46"/>
      <c r="V33" s="46"/>
      <c r="W33" s="46"/>
      <c r="X33" s="46"/>
      <c r="Y33" s="47"/>
      <c r="Z33" s="47">
        <f t="shared" si="23"/>
        <v>0</v>
      </c>
      <c r="AB33" s="163" t="str">
        <f t="shared" si="31"/>
        <v>-</v>
      </c>
      <c r="AC33" s="163" t="str">
        <f t="shared" si="32"/>
        <v>-</v>
      </c>
      <c r="AD33" s="163" t="str">
        <f t="shared" si="33"/>
        <v>-</v>
      </c>
    </row>
    <row r="34" spans="1:30" x14ac:dyDescent="0.2">
      <c r="A34" s="35"/>
      <c r="C34" s="37"/>
      <c r="D34" s="153"/>
      <c r="E34" s="78"/>
      <c r="G34" s="46"/>
      <c r="H34" s="46"/>
      <c r="I34" s="46"/>
      <c r="J34" s="46"/>
      <c r="K34" s="46"/>
      <c r="L34" s="46"/>
      <c r="M34" s="158"/>
      <c r="N34" s="46"/>
      <c r="O34" s="46"/>
      <c r="P34" s="46"/>
      <c r="Q34" s="46"/>
      <c r="R34" s="46"/>
      <c r="S34" s="46"/>
      <c r="T34" s="47"/>
      <c r="U34" s="47"/>
      <c r="V34" s="47"/>
      <c r="W34" s="46"/>
      <c r="X34" s="46"/>
      <c r="Y34" s="47"/>
      <c r="Z34" s="47"/>
      <c r="AB34" s="163"/>
      <c r="AC34" s="163"/>
      <c r="AD34" s="163"/>
    </row>
    <row r="35" spans="1:30" x14ac:dyDescent="0.2">
      <c r="A35" s="74" t="s">
        <v>94</v>
      </c>
      <c r="B35" s="74"/>
      <c r="C35" s="74"/>
      <c r="D35" s="74"/>
      <c r="E35" s="74"/>
      <c r="F35" s="74"/>
      <c r="G35" s="181">
        <f>SUM(G14:G34)</f>
        <v>0</v>
      </c>
      <c r="H35" s="181">
        <f t="shared" ref="H35:K35" si="43">SUM(H14:H34)</f>
        <v>0</v>
      </c>
      <c r="I35" s="181">
        <f>SUM(I14:I34)</f>
        <v>0</v>
      </c>
      <c r="J35" s="181">
        <f t="shared" si="43"/>
        <v>0</v>
      </c>
      <c r="K35" s="181">
        <f t="shared" si="43"/>
        <v>0</v>
      </c>
      <c r="L35" s="181">
        <f>SUM(L14:L34)</f>
        <v>0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168"/>
      <c r="AD35" s="168"/>
    </row>
    <row r="36" spans="1:30" x14ac:dyDescent="0.2">
      <c r="A36" s="210" t="s">
        <v>95</v>
      </c>
      <c r="B36" s="210"/>
      <c r="C36" s="210"/>
      <c r="D36" s="210"/>
      <c r="E36" s="210"/>
      <c r="F36" s="210"/>
      <c r="G36" s="160">
        <f>G12+G35</f>
        <v>1593</v>
      </c>
      <c r="H36" s="160">
        <f t="shared" ref="H36:J36" si="44">H12+H35</f>
        <v>325</v>
      </c>
      <c r="I36" s="160">
        <f t="shared" si="44"/>
        <v>4444</v>
      </c>
      <c r="J36" s="160">
        <f t="shared" si="44"/>
        <v>949</v>
      </c>
      <c r="K36" s="160">
        <f>K12+K35</f>
        <v>6038</v>
      </c>
      <c r="L36" s="160">
        <f>L12+L35</f>
        <v>1275</v>
      </c>
      <c r="M36" s="160"/>
      <c r="N36" s="160">
        <f t="shared" ref="N36:S36" si="45">SUM(N5:N34)</f>
        <v>0</v>
      </c>
      <c r="O36" s="160">
        <f t="shared" si="45"/>
        <v>0</v>
      </c>
      <c r="P36" s="160">
        <f t="shared" si="45"/>
        <v>0</v>
      </c>
      <c r="Q36" s="160">
        <f t="shared" si="45"/>
        <v>0</v>
      </c>
      <c r="R36" s="160">
        <f t="shared" si="45"/>
        <v>0</v>
      </c>
      <c r="S36" s="160">
        <f t="shared" si="45"/>
        <v>0</v>
      </c>
      <c r="T36" s="160"/>
      <c r="U36" s="160">
        <f>SUM(U5:U34)</f>
        <v>1</v>
      </c>
      <c r="V36" s="160">
        <f>SUM(V5:V34)</f>
        <v>1</v>
      </c>
      <c r="W36" s="160">
        <f>SUM(W5:W34)</f>
        <v>18</v>
      </c>
      <c r="X36" s="160">
        <f>SUM(X5:X34)</f>
        <v>12</v>
      </c>
      <c r="Y36" s="160"/>
      <c r="Z36" s="160">
        <f>SUM(Z5:Z35)</f>
        <v>6056</v>
      </c>
      <c r="AA36" s="160"/>
      <c r="AB36" s="212">
        <f>L36/K36</f>
        <v>0.21116263663464724</v>
      </c>
      <c r="AC36" s="183" t="str">
        <f>IFERROR(S36/R36,"-")</f>
        <v>-</v>
      </c>
      <c r="AD36" s="183">
        <f>IFERROR(X36/W36,"-")</f>
        <v>0.66666666666666663</v>
      </c>
    </row>
    <row r="37" spans="1:30" x14ac:dyDescent="0.2">
      <c r="A37" s="198"/>
      <c r="B37" s="198"/>
      <c r="C37" s="198"/>
      <c r="D37" s="198"/>
      <c r="E37" s="198"/>
      <c r="F37" s="198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211"/>
      <c r="AD37" s="211"/>
    </row>
    <row r="38" spans="1:30" ht="14.25" x14ac:dyDescent="0.2">
      <c r="A38" s="74" t="s">
        <v>96</v>
      </c>
      <c r="B38" s="74"/>
      <c r="C38" s="74"/>
      <c r="D38" s="74"/>
      <c r="E38" s="74"/>
      <c r="F38" s="74"/>
      <c r="G38" s="46">
        <v>4205</v>
      </c>
      <c r="H38" s="46">
        <v>962</v>
      </c>
      <c r="I38" s="46">
        <v>10726</v>
      </c>
      <c r="J38" s="46">
        <v>2579</v>
      </c>
      <c r="K38" s="46">
        <v>14931</v>
      </c>
      <c r="L38" s="46">
        <v>3541</v>
      </c>
      <c r="M38" s="46"/>
      <c r="N38" s="46">
        <v>2</v>
      </c>
      <c r="O38" s="46">
        <v>2</v>
      </c>
      <c r="P38" s="46">
        <v>55</v>
      </c>
      <c r="Q38" s="46">
        <v>43</v>
      </c>
      <c r="R38" s="46">
        <v>57</v>
      </c>
      <c r="S38" s="46">
        <v>45</v>
      </c>
      <c r="T38" s="46"/>
      <c r="U38" s="46">
        <v>117</v>
      </c>
      <c r="V38" s="46">
        <v>113</v>
      </c>
      <c r="W38" s="46">
        <v>2048</v>
      </c>
      <c r="X38" s="46">
        <v>1968</v>
      </c>
      <c r="Y38" s="46"/>
      <c r="Z38" s="46">
        <f>W38+R38+K38</f>
        <v>17036</v>
      </c>
      <c r="AA38" s="62"/>
      <c r="AB38" s="168">
        <f>L38/K38</f>
        <v>0.23715759158797134</v>
      </c>
      <c r="AC38" s="168">
        <f>S38/R38</f>
        <v>0.78947368421052633</v>
      </c>
      <c r="AD38" s="168">
        <f>X38/W38</f>
        <v>0.9609375</v>
      </c>
    </row>
    <row r="39" spans="1:30" ht="14.25" x14ac:dyDescent="0.2">
      <c r="A39" s="74" t="s">
        <v>97</v>
      </c>
      <c r="B39" s="74"/>
      <c r="C39" s="74"/>
      <c r="D39" s="74"/>
      <c r="E39" s="74"/>
      <c r="F39" s="74"/>
      <c r="G39" s="46">
        <v>1378</v>
      </c>
      <c r="H39" s="46">
        <v>315</v>
      </c>
      <c r="I39" s="46">
        <v>5117</v>
      </c>
      <c r="J39" s="46">
        <v>1092</v>
      </c>
      <c r="K39" s="46">
        <v>6495</v>
      </c>
      <c r="L39" s="46">
        <v>1407</v>
      </c>
      <c r="M39" s="158"/>
      <c r="N39" s="46">
        <v>10</v>
      </c>
      <c r="O39" s="46">
        <v>9</v>
      </c>
      <c r="P39" s="46">
        <v>1249</v>
      </c>
      <c r="Q39" s="46">
        <v>1090</v>
      </c>
      <c r="R39" s="46">
        <v>1259</v>
      </c>
      <c r="S39" s="46">
        <v>1099</v>
      </c>
      <c r="T39" s="46"/>
      <c r="U39" s="46">
        <v>164</v>
      </c>
      <c r="V39" s="46">
        <v>163</v>
      </c>
      <c r="W39" s="46">
        <v>1877</v>
      </c>
      <c r="X39" s="46">
        <v>1842</v>
      </c>
      <c r="Y39" s="46"/>
      <c r="Z39" s="46">
        <f>W39+R39+K39</f>
        <v>9631</v>
      </c>
      <c r="AB39" s="168">
        <f>L39/K39</f>
        <v>0.21662817551963048</v>
      </c>
      <c r="AC39" s="168">
        <f>S39/R39</f>
        <v>0.87291501191421761</v>
      </c>
      <c r="AD39" s="168">
        <f>X39/W39</f>
        <v>0.98135322322855623</v>
      </c>
    </row>
    <row r="40" spans="1:30" s="30" customFormat="1" ht="14.25" customHeight="1" x14ac:dyDescent="0.2">
      <c r="A40" s="74" t="s">
        <v>98</v>
      </c>
      <c r="B40" s="74"/>
      <c r="C40" s="74"/>
      <c r="D40" s="74"/>
      <c r="G40" s="46">
        <v>1942</v>
      </c>
      <c r="H40" s="46">
        <v>400</v>
      </c>
      <c r="I40" s="46">
        <v>13595</v>
      </c>
      <c r="J40" s="46">
        <v>2421</v>
      </c>
      <c r="K40" s="46">
        <f>G40+I40</f>
        <v>15537</v>
      </c>
      <c r="L40" s="46">
        <f>H40+J40</f>
        <v>2821</v>
      </c>
      <c r="M40" s="158"/>
      <c r="N40" s="46">
        <v>123</v>
      </c>
      <c r="O40" s="46">
        <v>69</v>
      </c>
      <c r="P40" s="46">
        <v>2425</v>
      </c>
      <c r="Q40" s="46">
        <v>2385</v>
      </c>
      <c r="R40" s="46">
        <f>N40+P40</f>
        <v>2548</v>
      </c>
      <c r="S40" s="46">
        <f>O40+Q40</f>
        <v>2454</v>
      </c>
      <c r="T40" s="158"/>
      <c r="U40" s="154">
        <v>80</v>
      </c>
      <c r="V40" s="154">
        <v>79</v>
      </c>
      <c r="W40" s="46">
        <v>1497</v>
      </c>
      <c r="X40" s="46">
        <v>1457</v>
      </c>
      <c r="Y40" s="46"/>
      <c r="Z40" s="46">
        <f>W40+R40+K40</f>
        <v>19582</v>
      </c>
      <c r="AA40"/>
      <c r="AB40" s="168">
        <f>L40/K40</f>
        <v>0.18156658299543027</v>
      </c>
      <c r="AC40" s="168">
        <f>S40/R40</f>
        <v>0.96310832025117743</v>
      </c>
      <c r="AD40" s="168">
        <f>X40/W40</f>
        <v>0.97327989311957253</v>
      </c>
    </row>
    <row r="41" spans="1:30" ht="14.25" x14ac:dyDescent="0.2">
      <c r="A41" s="74" t="s">
        <v>99</v>
      </c>
      <c r="B41" s="74"/>
      <c r="C41" s="74"/>
      <c r="D41" s="74"/>
      <c r="E41"/>
      <c r="G41" s="46">
        <v>1324</v>
      </c>
      <c r="H41" s="46">
        <v>186</v>
      </c>
      <c r="I41" s="46">
        <v>6686</v>
      </c>
      <c r="J41" s="46">
        <v>501</v>
      </c>
      <c r="K41" s="46">
        <v>8010</v>
      </c>
      <c r="L41" s="46">
        <v>687</v>
      </c>
      <c r="M41" s="158"/>
      <c r="N41" s="46">
        <v>263</v>
      </c>
      <c r="O41" s="46">
        <v>263</v>
      </c>
      <c r="P41" s="46">
        <v>3241</v>
      </c>
      <c r="Q41" s="46">
        <v>3124</v>
      </c>
      <c r="R41" s="46">
        <v>3504</v>
      </c>
      <c r="S41" s="46">
        <v>3387</v>
      </c>
      <c r="T41" s="158"/>
      <c r="U41" s="154">
        <v>29</v>
      </c>
      <c r="V41" s="154">
        <v>29</v>
      </c>
      <c r="W41" s="46">
        <v>1047</v>
      </c>
      <c r="X41" s="46">
        <v>992</v>
      </c>
      <c r="Y41" s="46"/>
      <c r="Z41" s="46">
        <f>W41+R41+K41</f>
        <v>12561</v>
      </c>
      <c r="AB41" s="168">
        <v>8.576779026217228E-2</v>
      </c>
      <c r="AC41" s="168">
        <v>0.96660958904109584</v>
      </c>
      <c r="AD41" s="168">
        <v>0.94746895893027694</v>
      </c>
    </row>
    <row r="42" spans="1:30" ht="14.25" x14ac:dyDescent="0.2">
      <c r="A42" s="74" t="s">
        <v>100</v>
      </c>
      <c r="B42" s="74"/>
      <c r="C42" s="74"/>
      <c r="D42" s="74"/>
      <c r="E42" s="74"/>
      <c r="F42" s="74"/>
      <c r="G42" s="46">
        <v>417</v>
      </c>
      <c r="H42" s="46">
        <v>0</v>
      </c>
      <c r="I42" s="46">
        <v>7287</v>
      </c>
      <c r="J42" s="46">
        <v>1630</v>
      </c>
      <c r="K42" s="46">
        <v>7973</v>
      </c>
      <c r="L42" s="46">
        <v>1630</v>
      </c>
      <c r="M42" s="158"/>
      <c r="N42" s="46">
        <v>148</v>
      </c>
      <c r="O42" s="46">
        <v>147</v>
      </c>
      <c r="P42" s="46">
        <v>2234</v>
      </c>
      <c r="Q42" s="46">
        <v>2168</v>
      </c>
      <c r="R42" s="46">
        <f>N42+P42</f>
        <v>2382</v>
      </c>
      <c r="S42" s="46">
        <f>O42+Q42</f>
        <v>2315</v>
      </c>
      <c r="T42" s="158"/>
      <c r="U42" s="154">
        <v>11</v>
      </c>
      <c r="V42" s="154">
        <v>11</v>
      </c>
      <c r="W42" s="46">
        <v>1433</v>
      </c>
      <c r="X42" s="46">
        <v>1362</v>
      </c>
      <c r="Y42" s="47"/>
      <c r="Z42" s="46">
        <f>W42+R42+K42</f>
        <v>11788</v>
      </c>
      <c r="AB42" s="168">
        <v>0.20443998494920357</v>
      </c>
      <c r="AC42" s="168">
        <v>0.97188417960553919</v>
      </c>
      <c r="AD42" s="168">
        <v>0.95045359385903694</v>
      </c>
    </row>
    <row r="43" spans="1:30" ht="14.25" x14ac:dyDescent="0.2">
      <c r="A43" s="74" t="s">
        <v>101</v>
      </c>
      <c r="B43" s="74"/>
      <c r="C43" s="74"/>
      <c r="D43" s="74"/>
      <c r="E43" s="74"/>
      <c r="F43" s="74"/>
      <c r="G43" s="46">
        <v>3555</v>
      </c>
      <c r="H43" s="46">
        <v>751</v>
      </c>
      <c r="I43" s="46">
        <v>4808</v>
      </c>
      <c r="J43" s="46">
        <v>1068</v>
      </c>
      <c r="K43" s="46">
        <v>8363</v>
      </c>
      <c r="L43" s="46">
        <v>1819</v>
      </c>
      <c r="M43" s="158"/>
      <c r="N43" s="46">
        <v>1375</v>
      </c>
      <c r="O43" s="46">
        <v>1357</v>
      </c>
      <c r="P43" s="46">
        <v>959</v>
      </c>
      <c r="Q43" s="46">
        <v>922</v>
      </c>
      <c r="R43" s="46">
        <v>2333</v>
      </c>
      <c r="S43" s="46">
        <v>2279</v>
      </c>
      <c r="T43" s="158"/>
      <c r="U43" s="154">
        <v>42</v>
      </c>
      <c r="V43" s="154">
        <v>41</v>
      </c>
      <c r="W43" s="46">
        <v>590</v>
      </c>
      <c r="X43" s="46">
        <v>558</v>
      </c>
      <c r="Y43" s="47"/>
      <c r="Z43" s="46">
        <f t="shared" ref="Z43:Z48" si="46">W43+R43+K43</f>
        <v>11286</v>
      </c>
      <c r="AB43" s="168">
        <f t="shared" ref="AB43:AB48" si="47">L43/K43</f>
        <v>0.21750567977998325</v>
      </c>
      <c r="AC43" s="168">
        <f t="shared" ref="AC43:AC48" si="48">S43/R43</f>
        <v>0.97685383626232314</v>
      </c>
      <c r="AD43" s="168">
        <f t="shared" ref="AD43:AD48" si="49">X43/W43</f>
        <v>0.94576271186440675</v>
      </c>
    </row>
    <row r="44" spans="1:30" ht="14.25" x14ac:dyDescent="0.2">
      <c r="A44" s="74" t="s">
        <v>102</v>
      </c>
      <c r="B44" s="74"/>
      <c r="C44" s="74"/>
      <c r="D44" s="74"/>
      <c r="E44" s="74"/>
      <c r="F44" s="74"/>
      <c r="G44" s="46">
        <v>297</v>
      </c>
      <c r="H44" s="46">
        <v>64</v>
      </c>
      <c r="I44" s="46">
        <v>5767</v>
      </c>
      <c r="J44" s="46">
        <v>1288</v>
      </c>
      <c r="K44" s="46">
        <f>G44+I44</f>
        <v>6064</v>
      </c>
      <c r="L44" s="46">
        <f>H44+J44</f>
        <v>1352</v>
      </c>
      <c r="M44" s="158"/>
      <c r="N44" s="46">
        <v>6</v>
      </c>
      <c r="O44" s="46">
        <v>5</v>
      </c>
      <c r="P44" s="46">
        <v>643</v>
      </c>
      <c r="Q44" s="46">
        <v>602</v>
      </c>
      <c r="R44" s="46">
        <f>N44+P44</f>
        <v>649</v>
      </c>
      <c r="S44" s="46">
        <f>O44+Q44</f>
        <v>607</v>
      </c>
      <c r="T44" s="158"/>
      <c r="U44" s="154">
        <v>10</v>
      </c>
      <c r="V44" s="154">
        <v>9</v>
      </c>
      <c r="W44" s="46">
        <v>386</v>
      </c>
      <c r="X44" s="46">
        <v>370</v>
      </c>
      <c r="Y44" s="47"/>
      <c r="Z44" s="46">
        <f t="shared" si="46"/>
        <v>7099</v>
      </c>
      <c r="AB44" s="168">
        <f t="shared" si="47"/>
        <v>0.22295514511873352</v>
      </c>
      <c r="AC44" s="168">
        <f t="shared" si="48"/>
        <v>0.93528505392912176</v>
      </c>
      <c r="AD44" s="168">
        <f t="shared" si="49"/>
        <v>0.95854922279792742</v>
      </c>
    </row>
    <row r="45" spans="1:30" ht="14.25" x14ac:dyDescent="0.2">
      <c r="A45" s="74" t="s">
        <v>103</v>
      </c>
      <c r="B45" s="74"/>
      <c r="C45" s="74"/>
      <c r="D45" s="74"/>
      <c r="E45" s="74"/>
      <c r="F45" s="74"/>
      <c r="G45" s="46">
        <v>924</v>
      </c>
      <c r="H45" s="46">
        <v>185</v>
      </c>
      <c r="I45" s="46">
        <v>9297</v>
      </c>
      <c r="J45" s="46">
        <v>2075</v>
      </c>
      <c r="K45" s="46">
        <f>G45+I45</f>
        <v>10221</v>
      </c>
      <c r="L45" s="46">
        <f>H45+J45</f>
        <v>2260</v>
      </c>
      <c r="M45" s="158"/>
      <c r="N45" s="46">
        <v>186</v>
      </c>
      <c r="O45" s="46">
        <v>185</v>
      </c>
      <c r="P45" s="46">
        <v>556</v>
      </c>
      <c r="Q45" s="46">
        <v>515</v>
      </c>
      <c r="R45" s="46">
        <f>N45+P45</f>
        <v>742</v>
      </c>
      <c r="S45" s="46">
        <f>O45+Q45</f>
        <v>700</v>
      </c>
      <c r="T45" s="158"/>
      <c r="U45" s="154">
        <v>14</v>
      </c>
      <c r="V45" s="154">
        <v>13</v>
      </c>
      <c r="W45" s="46">
        <v>1869</v>
      </c>
      <c r="X45" s="46">
        <v>1859</v>
      </c>
      <c r="Y45" s="47"/>
      <c r="Z45" s="46">
        <f t="shared" si="46"/>
        <v>12832</v>
      </c>
      <c r="AB45" s="168">
        <f t="shared" si="47"/>
        <v>0.22111339399276</v>
      </c>
      <c r="AC45" s="168">
        <f t="shared" si="48"/>
        <v>0.94339622641509435</v>
      </c>
      <c r="AD45" s="168">
        <f t="shared" si="49"/>
        <v>0.99464954521134297</v>
      </c>
    </row>
    <row r="46" spans="1:30" ht="14.25" x14ac:dyDescent="0.2">
      <c r="A46" s="23" t="s">
        <v>104</v>
      </c>
      <c r="B46" s="74"/>
      <c r="C46" s="74"/>
      <c r="D46" s="74"/>
      <c r="E46" s="74"/>
      <c r="F46" s="74"/>
      <c r="G46" s="46">
        <v>2197</v>
      </c>
      <c r="H46" s="46">
        <v>478</v>
      </c>
      <c r="I46" s="46">
        <v>4814</v>
      </c>
      <c r="J46" s="46">
        <v>1074</v>
      </c>
      <c r="K46" s="46">
        <v>7011</v>
      </c>
      <c r="L46" s="46">
        <v>1552</v>
      </c>
      <c r="M46" s="158"/>
      <c r="N46" s="46">
        <v>170</v>
      </c>
      <c r="O46" s="46">
        <v>168</v>
      </c>
      <c r="P46" s="46">
        <v>252</v>
      </c>
      <c r="Q46" s="46">
        <v>229</v>
      </c>
      <c r="R46" s="46">
        <v>422</v>
      </c>
      <c r="S46" s="46">
        <v>397</v>
      </c>
      <c r="T46" s="158"/>
      <c r="U46" s="154">
        <v>38</v>
      </c>
      <c r="V46" s="154">
        <v>28</v>
      </c>
      <c r="W46" s="46">
        <v>2049</v>
      </c>
      <c r="X46" s="46">
        <v>1996</v>
      </c>
      <c r="Y46" s="47"/>
      <c r="Z46" s="46">
        <f t="shared" si="46"/>
        <v>9482</v>
      </c>
      <c r="AB46" s="168">
        <f t="shared" si="47"/>
        <v>0.22136642419055769</v>
      </c>
      <c r="AC46" s="168">
        <f t="shared" si="48"/>
        <v>0.94075829383886256</v>
      </c>
      <c r="AD46" s="168">
        <f t="shared" si="49"/>
        <v>0.97413372376769158</v>
      </c>
    </row>
    <row r="47" spans="1:30" ht="14.25" x14ac:dyDescent="0.2">
      <c r="A47" s="23" t="s">
        <v>105</v>
      </c>
      <c r="B47" s="74"/>
      <c r="C47" s="74"/>
      <c r="D47" s="74"/>
      <c r="E47" s="74"/>
      <c r="F47" s="74"/>
      <c r="G47" s="46">
        <f>277+454</f>
        <v>731</v>
      </c>
      <c r="H47" s="46">
        <f>55+424</f>
        <v>479</v>
      </c>
      <c r="I47" s="46">
        <f>1830+1089</f>
        <v>2919</v>
      </c>
      <c r="J47" s="46">
        <f>424+223</f>
        <v>647</v>
      </c>
      <c r="K47" s="46">
        <f>G47+I47</f>
        <v>3650</v>
      </c>
      <c r="L47" s="46">
        <f>H47+J47</f>
        <v>1126</v>
      </c>
      <c r="M47" s="158"/>
      <c r="N47" s="46">
        <v>45</v>
      </c>
      <c r="O47" s="46">
        <v>45</v>
      </c>
      <c r="P47" s="46">
        <v>482</v>
      </c>
      <c r="Q47" s="46">
        <v>408</v>
      </c>
      <c r="R47" s="46">
        <f>N47+P47</f>
        <v>527</v>
      </c>
      <c r="S47" s="46">
        <f>O47+Q47</f>
        <v>453</v>
      </c>
      <c r="T47" s="158"/>
      <c r="U47" s="154">
        <v>34</v>
      </c>
      <c r="V47" s="154">
        <v>29</v>
      </c>
      <c r="W47" s="46">
        <v>1574</v>
      </c>
      <c r="X47" s="46">
        <v>1557</v>
      </c>
      <c r="Y47" s="47"/>
      <c r="Z47" s="46">
        <f t="shared" si="46"/>
        <v>5751</v>
      </c>
      <c r="AB47" s="168">
        <f t="shared" si="47"/>
        <v>0.30849315068493149</v>
      </c>
      <c r="AC47" s="168">
        <f t="shared" si="48"/>
        <v>0.85958254269449719</v>
      </c>
      <c r="AD47" s="168">
        <f t="shared" si="49"/>
        <v>0.98919949174078781</v>
      </c>
    </row>
    <row r="48" spans="1:30" ht="14.25" x14ac:dyDescent="0.2">
      <c r="A48" s="23" t="s">
        <v>106</v>
      </c>
      <c r="B48" s="74"/>
      <c r="C48" s="74"/>
      <c r="D48" s="74"/>
      <c r="E48" s="74"/>
      <c r="F48" s="74"/>
      <c r="G48" s="46">
        <v>546</v>
      </c>
      <c r="H48" s="46">
        <v>104</v>
      </c>
      <c r="I48" s="46">
        <v>4795</v>
      </c>
      <c r="J48" s="46">
        <v>1058</v>
      </c>
      <c r="K48" s="46">
        <f>G48+I48</f>
        <v>5341</v>
      </c>
      <c r="L48" s="46">
        <f>J48+H48</f>
        <v>1162</v>
      </c>
      <c r="M48" s="158"/>
      <c r="N48" s="46">
        <v>355</v>
      </c>
      <c r="O48" s="46">
        <v>343</v>
      </c>
      <c r="P48" s="46">
        <v>2982</v>
      </c>
      <c r="Q48" s="46">
        <v>2697</v>
      </c>
      <c r="R48" s="46">
        <f>P48+N48</f>
        <v>3337</v>
      </c>
      <c r="S48" s="46">
        <f>Q48+O48</f>
        <v>3040</v>
      </c>
      <c r="T48" s="158"/>
      <c r="U48" s="154">
        <v>210</v>
      </c>
      <c r="V48" s="154">
        <v>200</v>
      </c>
      <c r="W48" s="46">
        <f>2986+107+77+66</f>
        <v>3236</v>
      </c>
      <c r="X48" s="46">
        <f>2954+106+75+65</f>
        <v>3200</v>
      </c>
      <c r="Y48" s="46"/>
      <c r="Z48" s="46">
        <f t="shared" si="46"/>
        <v>11914</v>
      </c>
      <c r="AB48" s="168">
        <f t="shared" si="47"/>
        <v>0.21756225425950196</v>
      </c>
      <c r="AC48" s="168">
        <f t="shared" si="48"/>
        <v>0.9109979023074618</v>
      </c>
      <c r="AD48" s="168">
        <f t="shared" si="49"/>
        <v>0.9888751545117429</v>
      </c>
    </row>
    <row r="49" spans="1:30" x14ac:dyDescent="0.2">
      <c r="A49" s="23"/>
      <c r="B49" s="74"/>
      <c r="C49" s="74"/>
      <c r="D49" s="74"/>
      <c r="E49" s="74"/>
      <c r="F49" s="74"/>
      <c r="G49" s="46"/>
      <c r="H49" s="46"/>
      <c r="I49" s="46"/>
      <c r="J49" s="46"/>
      <c r="K49" s="46"/>
      <c r="L49" s="46"/>
      <c r="M49" s="158"/>
      <c r="N49" s="46"/>
      <c r="O49" s="46"/>
      <c r="P49" s="46"/>
      <c r="Q49" s="46"/>
      <c r="R49" s="46"/>
      <c r="S49" s="46"/>
      <c r="T49" s="158"/>
      <c r="U49" s="154"/>
      <c r="V49" s="154"/>
      <c r="W49" s="46"/>
      <c r="X49" s="46"/>
      <c r="Y49" s="46"/>
      <c r="Z49" s="46"/>
      <c r="AB49" s="168"/>
      <c r="AC49" s="168"/>
      <c r="AD49" s="168"/>
    </row>
    <row r="50" spans="1:30" x14ac:dyDescent="0.2">
      <c r="A50" s="23"/>
      <c r="B50" s="74"/>
      <c r="C50" s="74"/>
      <c r="D50" s="74"/>
      <c r="E50" s="74"/>
      <c r="F50" s="74"/>
      <c r="G50" s="46"/>
      <c r="H50" s="46"/>
      <c r="I50" s="46"/>
      <c r="J50" s="46"/>
      <c r="K50" s="46"/>
      <c r="L50" s="46"/>
      <c r="M50" s="158"/>
      <c r="N50" s="46"/>
      <c r="O50" s="46"/>
      <c r="P50" s="46"/>
      <c r="Q50" s="46"/>
      <c r="R50" s="46"/>
      <c r="S50" s="46"/>
      <c r="T50" s="158"/>
      <c r="U50" s="154"/>
      <c r="V50" s="154"/>
      <c r="W50" s="46"/>
      <c r="X50" s="46"/>
      <c r="Y50" s="46"/>
      <c r="Z50" s="46"/>
      <c r="AB50" s="168"/>
      <c r="AC50" s="168"/>
      <c r="AD50" s="168"/>
    </row>
    <row r="51" spans="1:30" x14ac:dyDescent="0.2">
      <c r="A51" s="35" t="s">
        <v>65</v>
      </c>
      <c r="B51" s="35"/>
      <c r="C51" s="35"/>
      <c r="D51" s="35"/>
      <c r="E51" s="35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</row>
    <row r="52" spans="1:30" x14ac:dyDescent="0.2">
      <c r="A52" s="50" t="s">
        <v>107</v>
      </c>
      <c r="B52" s="35"/>
      <c r="C52" s="35"/>
      <c r="D52" s="35"/>
      <c r="E52" s="35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</row>
    <row r="53" spans="1:30" x14ac:dyDescent="0.2">
      <c r="A53" s="50" t="s">
        <v>193</v>
      </c>
      <c r="D53" s="50"/>
      <c r="E53" s="5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</row>
    <row r="54" spans="1:30" x14ac:dyDescent="0.2">
      <c r="A54" s="50" t="s">
        <v>68</v>
      </c>
      <c r="B54" s="50"/>
      <c r="C54" s="50"/>
      <c r="D54" s="50"/>
      <c r="E54" s="50"/>
    </row>
    <row r="55" spans="1:30" x14ac:dyDescent="0.2">
      <c r="A55" s="54" t="s">
        <v>108</v>
      </c>
      <c r="B55" s="50"/>
      <c r="C55" s="50"/>
      <c r="D55" s="50"/>
      <c r="E55" s="50"/>
    </row>
    <row r="56" spans="1:30" x14ac:dyDescent="0.2">
      <c r="A56" s="225" t="s">
        <v>109</v>
      </c>
      <c r="B56" s="50"/>
      <c r="C56" s="50"/>
      <c r="D56" s="50"/>
      <c r="E56" s="50"/>
    </row>
    <row r="57" spans="1:30" x14ac:dyDescent="0.2">
      <c r="A57" s="225" t="s">
        <v>110</v>
      </c>
    </row>
    <row r="58" spans="1:30" x14ac:dyDescent="0.2">
      <c r="A58" s="14" t="s">
        <v>111</v>
      </c>
    </row>
    <row r="59" spans="1:30" x14ac:dyDescent="0.2">
      <c r="A59" s="225" t="s">
        <v>112</v>
      </c>
    </row>
    <row r="60" spans="1:30" x14ac:dyDescent="0.2">
      <c r="A60" s="309" t="s">
        <v>202</v>
      </c>
    </row>
    <row r="61" spans="1:30" x14ac:dyDescent="0.2">
      <c r="P61" s="105"/>
    </row>
  </sheetData>
  <mergeCells count="3">
    <mergeCell ref="U2:X2"/>
    <mergeCell ref="U3:V3"/>
    <mergeCell ref="G11:X11"/>
  </mergeCells>
  <printOptions horizontalCentered="1"/>
  <pageMargins left="0.25" right="0.25" top="0.25" bottom="0.25" header="0" footer="0"/>
  <pageSetup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624B-2949-47E7-A0DA-C35672E6A580}">
  <dimension ref="A1:CT46"/>
  <sheetViews>
    <sheetView workbookViewId="0">
      <pane xSplit="1" topLeftCell="BX1" activePane="topRight" state="frozen"/>
      <selection pane="topRight" activeCell="CO34" sqref="CO34"/>
    </sheetView>
  </sheetViews>
  <sheetFormatPr defaultRowHeight="12.75" x14ac:dyDescent="0.2"/>
  <cols>
    <col min="1" max="1" width="7.140625" customWidth="1"/>
    <col min="2" max="2" width="9.42578125" customWidth="1"/>
    <col min="3" max="3" width="2.42578125" customWidth="1"/>
    <col min="4" max="4" width="8.140625" customWidth="1"/>
    <col min="5" max="5" width="2" customWidth="1"/>
    <col min="6" max="8" width="8.7109375" customWidth="1"/>
    <col min="9" max="9" width="2.42578125" customWidth="1"/>
    <col min="10" max="13" width="8.7109375" customWidth="1"/>
    <col min="14" max="14" width="2.42578125" customWidth="1"/>
    <col min="15" max="17" width="8.7109375" customWidth="1"/>
    <col min="18" max="18" width="2.42578125" customWidth="1"/>
    <col min="19" max="21" width="8.7109375" customWidth="1"/>
    <col min="22" max="22" width="2.42578125" customWidth="1"/>
    <col min="23" max="25" width="8.7109375" customWidth="1"/>
    <col min="26" max="26" width="2.42578125" customWidth="1"/>
    <col min="27" max="29" width="8.7109375" customWidth="1"/>
    <col min="30" max="30" width="2.42578125" customWidth="1"/>
    <col min="31" max="33" width="8.7109375" customWidth="1"/>
    <col min="34" max="34" width="2.42578125" customWidth="1"/>
    <col min="35" max="37" width="8.7109375" customWidth="1"/>
    <col min="38" max="38" width="2.42578125" customWidth="1"/>
    <col min="39" max="40" width="8.7109375" customWidth="1"/>
    <col min="41" max="41" width="8.7109375" style="40" customWidth="1"/>
    <col min="42" max="42" width="2.42578125" customWidth="1"/>
    <col min="43" max="43" width="8.7109375" style="54" customWidth="1"/>
    <col min="44" max="45" width="8.7109375" customWidth="1"/>
    <col min="46" max="46" width="2.42578125" customWidth="1"/>
    <col min="47" max="49" width="8.7109375" customWidth="1"/>
    <col min="50" max="50" width="2.42578125" customWidth="1"/>
    <col min="51" max="53" width="8.7109375" customWidth="1"/>
    <col min="54" max="54" width="2.42578125" customWidth="1"/>
    <col min="55" max="57" width="8.7109375" customWidth="1"/>
    <col min="58" max="58" width="2.42578125" customWidth="1"/>
    <col min="59" max="61" width="8.7109375" customWidth="1"/>
    <col min="62" max="62" width="2.42578125" customWidth="1"/>
    <col min="63" max="65" width="8.7109375" style="61" customWidth="1"/>
    <col min="66" max="66" width="2.42578125" customWidth="1"/>
    <col min="70" max="70" width="2.7109375" customWidth="1"/>
    <col min="74" max="74" width="3" customWidth="1"/>
    <col min="75" max="75" width="10.42578125" bestFit="1" customWidth="1"/>
    <col min="79" max="79" width="2.42578125" customWidth="1"/>
    <col min="80" max="83" width="9.140625" style="35"/>
    <col min="84" max="84" width="2.5703125" customWidth="1"/>
    <col min="85" max="85" width="11" style="40" bestFit="1" customWidth="1"/>
    <col min="86" max="87" width="9.42578125" style="40" bestFit="1" customWidth="1"/>
    <col min="88" max="88" width="9.28515625" style="40" bestFit="1" customWidth="1"/>
    <col min="89" max="89" width="3.140625" customWidth="1"/>
    <col min="94" max="94" width="3.140625" customWidth="1"/>
  </cols>
  <sheetData>
    <row r="1" spans="1:98" s="30" customFormat="1" x14ac:dyDescent="0.2">
      <c r="F1" s="30" t="s">
        <v>113</v>
      </c>
      <c r="S1" s="30" t="str">
        <f>F1</f>
        <v>Junction City weir, cumulative weekly trapping totals, 2004-2025</v>
      </c>
      <c r="AE1" s="53" t="str">
        <f>F1</f>
        <v>Junction City weir, cumulative weekly trapping totals, 2004-2025</v>
      </c>
      <c r="AO1" s="233"/>
      <c r="AQ1" s="54"/>
      <c r="AU1" s="55" t="str">
        <f>F1</f>
        <v>Junction City weir, cumulative weekly trapping totals, 2004-2025</v>
      </c>
      <c r="BC1" s="30" t="str">
        <f>F1</f>
        <v>Junction City weir, cumulative weekly trapping totals, 2004-2025</v>
      </c>
      <c r="BK1" s="231"/>
      <c r="BL1" s="231"/>
      <c r="BM1" s="231"/>
      <c r="CB1" s="35"/>
      <c r="CC1" s="35"/>
      <c r="CD1" s="35"/>
      <c r="CE1" s="35"/>
      <c r="CG1" s="284" t="s">
        <v>114</v>
      </c>
      <c r="CH1" s="284"/>
      <c r="CI1" s="284"/>
      <c r="CJ1" s="284"/>
      <c r="CK1" s="284"/>
      <c r="CL1" s="284"/>
      <c r="CM1" s="284"/>
      <c r="CN1" s="284"/>
      <c r="CO1" s="284"/>
      <c r="CP1" s="284"/>
      <c r="CQ1" s="284"/>
      <c r="CR1" s="284"/>
      <c r="CS1" s="284"/>
      <c r="CT1" s="284"/>
    </row>
    <row r="2" spans="1:98" s="30" customFormat="1" x14ac:dyDescent="0.2">
      <c r="F2" s="271" t="s">
        <v>115</v>
      </c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32"/>
      <c r="S2" s="271" t="s">
        <v>115</v>
      </c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32"/>
      <c r="AE2" s="271" t="s">
        <v>115</v>
      </c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32"/>
      <c r="AQ2" s="271" t="s">
        <v>115</v>
      </c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K2" s="231"/>
      <c r="BL2" s="231"/>
      <c r="BM2" s="231"/>
      <c r="CB2" s="35"/>
      <c r="CC2" s="35"/>
      <c r="CD2" s="35"/>
      <c r="CE2" s="35"/>
      <c r="CG2" s="284" t="s">
        <v>115</v>
      </c>
      <c r="CH2" s="284"/>
      <c r="CI2" s="284"/>
      <c r="CJ2" s="284"/>
      <c r="CK2" s="284"/>
      <c r="CL2" s="284"/>
      <c r="CM2" s="284"/>
      <c r="CN2" s="284"/>
      <c r="CO2" s="284"/>
      <c r="CP2" s="284"/>
      <c r="CQ2" s="284"/>
      <c r="CR2" s="284"/>
      <c r="CS2" s="284"/>
      <c r="CT2" s="284"/>
    </row>
    <row r="3" spans="1:98" s="30" customFormat="1" x14ac:dyDescent="0.2">
      <c r="A3" s="233" t="s">
        <v>29</v>
      </c>
      <c r="F3" s="229"/>
      <c r="G3" s="229">
        <v>2004</v>
      </c>
      <c r="H3" s="229"/>
      <c r="I3" s="233"/>
      <c r="J3" s="229"/>
      <c r="K3" s="229"/>
      <c r="L3" s="229">
        <v>2005</v>
      </c>
      <c r="M3" s="229"/>
      <c r="N3" s="233"/>
      <c r="O3" s="229"/>
      <c r="P3" s="229">
        <v>2006</v>
      </c>
      <c r="Q3" s="229"/>
      <c r="R3" s="233"/>
      <c r="S3" s="229"/>
      <c r="T3" s="229">
        <v>2007</v>
      </c>
      <c r="U3" s="229"/>
      <c r="V3" s="233"/>
      <c r="W3" s="229"/>
      <c r="X3" s="229">
        <v>2008</v>
      </c>
      <c r="Y3" s="229"/>
      <c r="Z3" s="233"/>
      <c r="AA3" s="229"/>
      <c r="AB3" s="229">
        <v>2009</v>
      </c>
      <c r="AC3" s="229"/>
      <c r="AE3" s="229"/>
      <c r="AF3" s="229">
        <v>2010</v>
      </c>
      <c r="AG3" s="229"/>
      <c r="AI3" s="229"/>
      <c r="AJ3" s="229">
        <v>2011</v>
      </c>
      <c r="AK3" s="229"/>
      <c r="AL3" s="229"/>
      <c r="AM3" s="229"/>
      <c r="AN3" s="229">
        <v>2012</v>
      </c>
      <c r="AO3" s="229"/>
      <c r="AQ3" s="230"/>
      <c r="AR3" s="229">
        <v>2013</v>
      </c>
      <c r="AS3" s="229"/>
      <c r="AU3" s="230"/>
      <c r="AV3" s="229">
        <v>2014</v>
      </c>
      <c r="AW3" s="229"/>
      <c r="AX3" s="233"/>
      <c r="AY3" s="230"/>
      <c r="AZ3" s="229">
        <v>2015</v>
      </c>
      <c r="BA3" s="229"/>
      <c r="BC3" s="232"/>
      <c r="BD3" s="232">
        <v>2016</v>
      </c>
      <c r="BE3" s="232"/>
      <c r="BF3" s="43"/>
      <c r="BG3" s="232"/>
      <c r="BH3" s="232">
        <v>2017</v>
      </c>
      <c r="BI3" s="232"/>
      <c r="BJ3" s="43"/>
      <c r="BK3" s="56"/>
      <c r="BL3" s="56">
        <v>2018</v>
      </c>
      <c r="BM3" s="56"/>
      <c r="BO3" s="285">
        <v>2019</v>
      </c>
      <c r="BP3" s="285"/>
      <c r="BQ3" s="285"/>
      <c r="BS3" s="285">
        <v>2020</v>
      </c>
      <c r="BT3" s="285"/>
      <c r="BU3" s="285"/>
      <c r="BW3" s="285">
        <v>2021</v>
      </c>
      <c r="BX3" s="285"/>
      <c r="BY3" s="285"/>
      <c r="BZ3" s="285"/>
      <c r="CB3" s="285">
        <v>2022</v>
      </c>
      <c r="CC3" s="285"/>
      <c r="CD3" s="285"/>
      <c r="CE3" s="285"/>
      <c r="CG3" s="285">
        <v>2023</v>
      </c>
      <c r="CH3" s="285"/>
      <c r="CI3" s="285"/>
      <c r="CJ3" s="285"/>
      <c r="CL3" s="285">
        <v>2024</v>
      </c>
      <c r="CM3" s="285"/>
      <c r="CN3" s="285"/>
      <c r="CO3" s="285"/>
      <c r="CQ3" s="285">
        <v>2025</v>
      </c>
      <c r="CR3" s="285"/>
      <c r="CS3" s="285"/>
      <c r="CT3" s="285"/>
    </row>
    <row r="4" spans="1:98" s="30" customFormat="1" x14ac:dyDescent="0.2">
      <c r="A4" s="229" t="s">
        <v>38</v>
      </c>
      <c r="B4" s="31" t="s">
        <v>116</v>
      </c>
      <c r="C4" s="31"/>
      <c r="D4" s="31"/>
      <c r="E4" s="34"/>
      <c r="F4" s="229" t="s">
        <v>25</v>
      </c>
      <c r="G4" s="229" t="s">
        <v>117</v>
      </c>
      <c r="H4" s="229" t="s">
        <v>27</v>
      </c>
      <c r="I4" s="229"/>
      <c r="J4" s="229" t="s">
        <v>25</v>
      </c>
      <c r="K4" s="229" t="s">
        <v>118</v>
      </c>
      <c r="L4" s="229" t="s">
        <v>26</v>
      </c>
      <c r="M4" s="229" t="s">
        <v>27</v>
      </c>
      <c r="N4" s="229"/>
      <c r="O4" s="229" t="s">
        <v>25</v>
      </c>
      <c r="P4" s="229" t="s">
        <v>117</v>
      </c>
      <c r="Q4" s="229" t="s">
        <v>27</v>
      </c>
      <c r="R4" s="233"/>
      <c r="S4" s="229" t="s">
        <v>25</v>
      </c>
      <c r="T4" s="229" t="s">
        <v>117</v>
      </c>
      <c r="U4" s="229" t="s">
        <v>27</v>
      </c>
      <c r="V4" s="229"/>
      <c r="W4" s="229" t="s">
        <v>25</v>
      </c>
      <c r="X4" s="229" t="s">
        <v>117</v>
      </c>
      <c r="Y4" s="229" t="s">
        <v>27</v>
      </c>
      <c r="Z4" s="229"/>
      <c r="AA4" s="229" t="s">
        <v>25</v>
      </c>
      <c r="AB4" s="229" t="s">
        <v>117</v>
      </c>
      <c r="AC4" s="229" t="s">
        <v>27</v>
      </c>
      <c r="AE4" s="229" t="s">
        <v>25</v>
      </c>
      <c r="AF4" s="229" t="s">
        <v>117</v>
      </c>
      <c r="AG4" s="229" t="s">
        <v>27</v>
      </c>
      <c r="AI4" s="229" t="s">
        <v>25</v>
      </c>
      <c r="AJ4" s="229" t="s">
        <v>117</v>
      </c>
      <c r="AK4" s="229" t="s">
        <v>27</v>
      </c>
      <c r="AL4" s="229"/>
      <c r="AM4" s="229" t="s">
        <v>25</v>
      </c>
      <c r="AN4" s="229" t="s">
        <v>117</v>
      </c>
      <c r="AO4" s="229" t="s">
        <v>27</v>
      </c>
      <c r="AQ4" s="229" t="s">
        <v>25</v>
      </c>
      <c r="AR4" s="229" t="s">
        <v>117</v>
      </c>
      <c r="AS4" s="229" t="s">
        <v>27</v>
      </c>
      <c r="AT4" s="34"/>
      <c r="AU4" s="229" t="s">
        <v>25</v>
      </c>
      <c r="AV4" s="229" t="s">
        <v>117</v>
      </c>
      <c r="AW4" s="229" t="s">
        <v>27</v>
      </c>
      <c r="AX4" s="233"/>
      <c r="AY4" s="229" t="s">
        <v>25</v>
      </c>
      <c r="AZ4" s="229" t="s">
        <v>117</v>
      </c>
      <c r="BA4" s="229" t="s">
        <v>27</v>
      </c>
      <c r="BC4" s="229" t="s">
        <v>25</v>
      </c>
      <c r="BD4" s="229" t="s">
        <v>117</v>
      </c>
      <c r="BE4" s="229" t="s">
        <v>27</v>
      </c>
      <c r="BF4" s="229"/>
      <c r="BG4" s="229" t="s">
        <v>25</v>
      </c>
      <c r="BH4" s="229" t="s">
        <v>117</v>
      </c>
      <c r="BI4" s="229" t="s">
        <v>27</v>
      </c>
      <c r="BJ4" s="229"/>
      <c r="BK4" s="57" t="s">
        <v>25</v>
      </c>
      <c r="BL4" s="57" t="s">
        <v>117</v>
      </c>
      <c r="BM4" s="57" t="s">
        <v>27</v>
      </c>
      <c r="BO4" s="57" t="s">
        <v>25</v>
      </c>
      <c r="BP4" s="57" t="s">
        <v>117</v>
      </c>
      <c r="BQ4" s="57" t="s">
        <v>27</v>
      </c>
      <c r="BS4" s="57" t="s">
        <v>25</v>
      </c>
      <c r="BT4" s="57" t="s">
        <v>117</v>
      </c>
      <c r="BU4" s="57" t="s">
        <v>27</v>
      </c>
      <c r="BW4" s="57" t="s">
        <v>25</v>
      </c>
      <c r="BX4" s="57" t="s">
        <v>26</v>
      </c>
      <c r="BY4" s="57" t="s">
        <v>27</v>
      </c>
      <c r="BZ4" s="57" t="s">
        <v>119</v>
      </c>
      <c r="CB4" s="57" t="s">
        <v>25</v>
      </c>
      <c r="CC4" s="57" t="s">
        <v>26</v>
      </c>
      <c r="CD4" s="57" t="s">
        <v>27</v>
      </c>
      <c r="CE4" s="57" t="s">
        <v>119</v>
      </c>
      <c r="CG4" s="57" t="s">
        <v>25</v>
      </c>
      <c r="CH4" s="57" t="s">
        <v>26</v>
      </c>
      <c r="CI4" s="57" t="s">
        <v>27</v>
      </c>
      <c r="CJ4" s="57" t="s">
        <v>119</v>
      </c>
      <c r="CL4" s="57" t="s">
        <v>25</v>
      </c>
      <c r="CM4" s="57" t="s">
        <v>26</v>
      </c>
      <c r="CN4" s="57" t="s">
        <v>27</v>
      </c>
      <c r="CO4" s="57" t="s">
        <v>119</v>
      </c>
      <c r="CQ4" s="57" t="s">
        <v>25</v>
      </c>
      <c r="CR4" s="57" t="s">
        <v>26</v>
      </c>
      <c r="CS4" s="57" t="s">
        <v>27</v>
      </c>
      <c r="CT4" s="57" t="s">
        <v>119</v>
      </c>
    </row>
    <row r="5" spans="1:98" s="30" customFormat="1" x14ac:dyDescent="0.2">
      <c r="A5" s="233">
        <v>22</v>
      </c>
      <c r="B5" s="58">
        <f>D5-6</f>
        <v>44709</v>
      </c>
      <c r="C5" s="32"/>
      <c r="D5" s="58">
        <v>44715</v>
      </c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E5" s="233"/>
      <c r="AF5" s="233"/>
      <c r="AG5" s="233"/>
      <c r="AI5" s="233"/>
      <c r="AJ5" s="233"/>
      <c r="AK5" s="233"/>
      <c r="AL5" s="233"/>
      <c r="AM5" s="233"/>
      <c r="AN5" s="233"/>
      <c r="AO5" s="233"/>
      <c r="AQ5" s="233"/>
      <c r="AR5" s="233"/>
      <c r="AS5" s="233"/>
      <c r="AU5" s="233"/>
      <c r="AV5" s="233"/>
      <c r="AW5" s="233"/>
      <c r="AX5" s="233"/>
      <c r="AY5" s="233"/>
      <c r="AZ5" s="233"/>
      <c r="BA5" s="233"/>
      <c r="BC5" s="233"/>
      <c r="BD5" s="233"/>
      <c r="BE5" s="233"/>
      <c r="BF5" s="233"/>
      <c r="BG5" s="233"/>
      <c r="BH5" s="233"/>
      <c r="BI5" s="233"/>
      <c r="BJ5" s="233"/>
      <c r="BK5" s="231"/>
      <c r="BL5" s="231"/>
      <c r="BM5" s="231"/>
      <c r="BO5" s="231"/>
      <c r="BP5" s="231"/>
      <c r="BQ5" s="231"/>
      <c r="BS5" s="231"/>
      <c r="BT5" s="231"/>
      <c r="BU5" s="231"/>
      <c r="BW5" s="231"/>
      <c r="BX5" s="231"/>
      <c r="BY5" s="231"/>
      <c r="CB5" s="59">
        <v>46</v>
      </c>
      <c r="CC5" s="59"/>
      <c r="CD5" s="59"/>
      <c r="CE5" s="59"/>
      <c r="CG5" s="233"/>
      <c r="CH5" s="233"/>
      <c r="CI5" s="233"/>
      <c r="CJ5" s="233"/>
      <c r="CL5" s="233"/>
      <c r="CM5" s="233"/>
      <c r="CN5" s="233"/>
      <c r="CO5" s="233"/>
      <c r="CQ5" s="233"/>
      <c r="CR5" s="233"/>
      <c r="CS5" s="233"/>
      <c r="CT5" s="233"/>
    </row>
    <row r="6" spans="1:98" s="30" customFormat="1" x14ac:dyDescent="0.2">
      <c r="A6" s="35">
        <v>23</v>
      </c>
      <c r="B6" s="41">
        <v>38142</v>
      </c>
      <c r="C6" s="40" t="s">
        <v>50</v>
      </c>
      <c r="D6" s="41">
        <v>40339</v>
      </c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E6" s="233"/>
      <c r="AF6" s="233"/>
      <c r="AG6" s="233"/>
      <c r="AI6" s="233"/>
      <c r="AJ6" s="233"/>
      <c r="AK6" s="233"/>
      <c r="AL6" s="233"/>
      <c r="AO6" s="233"/>
      <c r="AQ6" s="35">
        <v>1</v>
      </c>
      <c r="AR6" s="35">
        <v>3</v>
      </c>
      <c r="AS6" s="35">
        <v>1</v>
      </c>
      <c r="AU6" s="35">
        <v>2</v>
      </c>
      <c r="AV6" s="35">
        <v>9</v>
      </c>
      <c r="AW6" s="35">
        <v>0</v>
      </c>
      <c r="AY6" s="35"/>
      <c r="AZ6" s="35"/>
      <c r="BA6" s="35"/>
      <c r="BK6" s="231"/>
      <c r="BL6" s="231"/>
      <c r="BM6" s="231"/>
      <c r="BO6" s="233"/>
      <c r="BP6" s="233"/>
      <c r="BQ6" s="233"/>
      <c r="BS6" s="35">
        <v>1</v>
      </c>
      <c r="BT6" s="35"/>
      <c r="BU6" s="35"/>
      <c r="BW6" s="59">
        <v>12</v>
      </c>
      <c r="BX6" s="59"/>
      <c r="BY6" s="59"/>
      <c r="BZ6" s="59">
        <v>1</v>
      </c>
      <c r="CB6" s="59">
        <v>111</v>
      </c>
      <c r="CC6" s="59"/>
      <c r="CD6" s="59">
        <v>1</v>
      </c>
      <c r="CE6" s="59"/>
      <c r="CG6" s="233"/>
      <c r="CH6" s="233"/>
      <c r="CI6" s="233"/>
      <c r="CJ6" s="233"/>
      <c r="CL6" s="233"/>
      <c r="CM6" s="233"/>
      <c r="CN6" s="233"/>
      <c r="CO6" s="233"/>
      <c r="CQ6" s="233"/>
      <c r="CR6" s="233"/>
      <c r="CS6" s="233"/>
      <c r="CT6" s="233"/>
    </row>
    <row r="7" spans="1:98" x14ac:dyDescent="0.2">
      <c r="A7" s="40">
        <v>24</v>
      </c>
      <c r="B7" s="41">
        <v>40340</v>
      </c>
      <c r="C7" s="40" t="s">
        <v>50</v>
      </c>
      <c r="D7" s="41">
        <v>40346</v>
      </c>
      <c r="J7" s="47"/>
      <c r="K7" s="47"/>
      <c r="L7" s="47"/>
      <c r="M7" s="47"/>
      <c r="O7" s="47"/>
      <c r="P7" s="47"/>
      <c r="Q7" s="47"/>
      <c r="S7" s="47"/>
      <c r="T7" s="47"/>
      <c r="U7" s="47"/>
      <c r="W7" s="47"/>
      <c r="X7" s="47"/>
      <c r="Y7" s="47"/>
      <c r="AA7" s="40">
        <v>0</v>
      </c>
      <c r="AB7" s="40">
        <v>1</v>
      </c>
      <c r="AC7" s="40">
        <v>0</v>
      </c>
      <c r="AQ7" s="35">
        <v>7</v>
      </c>
      <c r="AR7" s="35">
        <v>11</v>
      </c>
      <c r="AS7" s="35">
        <v>5</v>
      </c>
      <c r="AU7" s="40">
        <v>125</v>
      </c>
      <c r="AV7" s="40">
        <v>45</v>
      </c>
      <c r="AW7" s="40">
        <v>1</v>
      </c>
      <c r="AY7" s="40">
        <v>11</v>
      </c>
      <c r="AZ7" s="40">
        <v>7</v>
      </c>
      <c r="BA7" s="40">
        <v>2</v>
      </c>
      <c r="BK7" s="60">
        <v>48</v>
      </c>
      <c r="BL7" s="61">
        <v>0</v>
      </c>
      <c r="BM7" s="61">
        <v>1</v>
      </c>
      <c r="BO7" s="40"/>
      <c r="BP7" s="40"/>
      <c r="BQ7" s="40"/>
      <c r="BS7" s="35">
        <v>2</v>
      </c>
      <c r="BT7" s="35"/>
      <c r="BU7" s="35"/>
      <c r="BW7" s="59">
        <v>44</v>
      </c>
      <c r="BX7" s="59"/>
      <c r="BY7" s="59">
        <v>1</v>
      </c>
      <c r="BZ7" s="59">
        <v>1</v>
      </c>
      <c r="CB7" s="59">
        <v>400</v>
      </c>
      <c r="CC7" s="59"/>
      <c r="CD7" s="59">
        <v>3</v>
      </c>
      <c r="CE7" s="59">
        <v>1</v>
      </c>
      <c r="CG7" s="143">
        <v>6</v>
      </c>
      <c r="CH7" s="143">
        <v>0</v>
      </c>
      <c r="CI7" s="143">
        <v>0</v>
      </c>
      <c r="CJ7" s="143">
        <v>2</v>
      </c>
      <c r="CK7" s="40"/>
      <c r="CL7" s="143"/>
      <c r="CM7" s="143"/>
      <c r="CN7" s="143"/>
      <c r="CO7" s="143"/>
      <c r="CQ7" s="143"/>
      <c r="CR7" s="143"/>
      <c r="CS7" s="143"/>
      <c r="CT7" s="143"/>
    </row>
    <row r="8" spans="1:98" x14ac:dyDescent="0.2">
      <c r="A8" s="40">
        <f t="shared" ref="A8:A34" si="0">A7+1</f>
        <v>25</v>
      </c>
      <c r="B8" s="41">
        <f t="shared" ref="B8:B19" si="1">B7+7</f>
        <v>40347</v>
      </c>
      <c r="C8" s="40" t="s">
        <v>50</v>
      </c>
      <c r="D8" s="41">
        <f t="shared" ref="D8:D19" si="2">D7+7</f>
        <v>40353</v>
      </c>
      <c r="J8" s="47"/>
      <c r="K8" s="47"/>
      <c r="L8" s="47"/>
      <c r="M8" s="47"/>
      <c r="O8" s="47"/>
      <c r="P8" s="47"/>
      <c r="Q8" s="47"/>
      <c r="S8" s="47">
        <v>15</v>
      </c>
      <c r="T8" s="40">
        <v>60</v>
      </c>
      <c r="U8" s="47">
        <v>23</v>
      </c>
      <c r="X8" s="47"/>
      <c r="AA8" s="40">
        <v>10</v>
      </c>
      <c r="AB8" s="40">
        <v>28</v>
      </c>
      <c r="AC8" s="40">
        <v>3</v>
      </c>
      <c r="AQ8" s="35">
        <v>111</v>
      </c>
      <c r="AR8" s="35">
        <v>53</v>
      </c>
      <c r="AS8" s="35">
        <v>15</v>
      </c>
      <c r="AU8" s="40">
        <v>331</v>
      </c>
      <c r="AV8" s="40">
        <v>64</v>
      </c>
      <c r="AW8" s="40">
        <v>7</v>
      </c>
      <c r="AY8" s="40">
        <v>41</v>
      </c>
      <c r="AZ8" s="40">
        <v>12</v>
      </c>
      <c r="BA8" s="40">
        <v>3</v>
      </c>
      <c r="BK8" s="60">
        <v>250</v>
      </c>
      <c r="BL8" s="61">
        <v>3</v>
      </c>
      <c r="BM8" s="61">
        <v>4</v>
      </c>
      <c r="BO8" s="40"/>
      <c r="BP8" s="40"/>
      <c r="BQ8" s="40"/>
      <c r="BS8" s="35">
        <v>21</v>
      </c>
      <c r="BT8" s="35">
        <v>3</v>
      </c>
      <c r="BU8" s="35">
        <v>6</v>
      </c>
      <c r="BW8" s="59">
        <v>418</v>
      </c>
      <c r="BX8" s="59"/>
      <c r="BY8" s="59">
        <v>7</v>
      </c>
      <c r="BZ8" s="59">
        <v>5</v>
      </c>
      <c r="CB8" s="59">
        <v>1024</v>
      </c>
      <c r="CC8" s="59"/>
      <c r="CD8" s="59">
        <v>7</v>
      </c>
      <c r="CE8" s="59">
        <v>5</v>
      </c>
      <c r="CG8" s="143">
        <v>91</v>
      </c>
      <c r="CH8" s="143">
        <v>0</v>
      </c>
      <c r="CI8" s="143">
        <v>4</v>
      </c>
      <c r="CJ8" s="143">
        <v>10</v>
      </c>
      <c r="CK8" s="40"/>
      <c r="CL8" s="143"/>
      <c r="CM8" s="143"/>
      <c r="CN8" s="143"/>
      <c r="CO8" s="143"/>
      <c r="CQ8" s="143"/>
      <c r="CR8" s="143"/>
      <c r="CS8" s="143"/>
      <c r="CT8" s="143"/>
    </row>
    <row r="9" spans="1:98" x14ac:dyDescent="0.2">
      <c r="A9" s="40">
        <f t="shared" si="0"/>
        <v>26</v>
      </c>
      <c r="B9" s="41">
        <f t="shared" si="1"/>
        <v>40354</v>
      </c>
      <c r="C9" s="40" t="s">
        <v>50</v>
      </c>
      <c r="D9" s="41">
        <f t="shared" si="2"/>
        <v>40360</v>
      </c>
      <c r="F9" s="47"/>
      <c r="G9" s="47"/>
      <c r="H9" s="47"/>
      <c r="J9" s="47"/>
      <c r="K9" s="47"/>
      <c r="L9" s="47"/>
      <c r="M9" s="47"/>
      <c r="O9" s="47"/>
      <c r="P9" s="47"/>
      <c r="Q9" s="47"/>
      <c r="S9" s="47">
        <v>114</v>
      </c>
      <c r="T9" s="40">
        <v>114</v>
      </c>
      <c r="U9" s="47">
        <v>59</v>
      </c>
      <c r="X9" s="47"/>
      <c r="AA9" s="40">
        <v>55</v>
      </c>
      <c r="AB9" s="40">
        <v>73</v>
      </c>
      <c r="AC9" s="40">
        <v>12</v>
      </c>
      <c r="AQ9" s="35">
        <v>293</v>
      </c>
      <c r="AR9" s="35">
        <v>78</v>
      </c>
      <c r="AS9" s="35">
        <v>23</v>
      </c>
      <c r="AU9" s="40">
        <v>565</v>
      </c>
      <c r="AV9" s="40">
        <v>91</v>
      </c>
      <c r="AW9" s="40">
        <v>8</v>
      </c>
      <c r="AY9" s="40">
        <v>113</v>
      </c>
      <c r="AZ9" s="40">
        <v>28</v>
      </c>
      <c r="BA9" s="40">
        <v>10</v>
      </c>
      <c r="BK9" s="60">
        <v>712</v>
      </c>
      <c r="BL9" s="61">
        <v>9</v>
      </c>
      <c r="BM9" s="61">
        <v>13</v>
      </c>
      <c r="BO9" s="40"/>
      <c r="BP9" s="40"/>
      <c r="BQ9" s="40"/>
      <c r="BS9" s="35">
        <v>120</v>
      </c>
      <c r="BT9" s="35">
        <v>5</v>
      </c>
      <c r="BU9" s="35">
        <v>18</v>
      </c>
      <c r="BW9" s="59">
        <v>539</v>
      </c>
      <c r="BX9" s="59"/>
      <c r="BY9" s="59">
        <v>33</v>
      </c>
      <c r="BZ9" s="59">
        <v>6</v>
      </c>
      <c r="CB9" s="59">
        <v>1507</v>
      </c>
      <c r="CC9" s="59"/>
      <c r="CD9" s="59">
        <v>15</v>
      </c>
      <c r="CE9" s="59">
        <v>12</v>
      </c>
      <c r="CG9" s="143">
        <v>134</v>
      </c>
      <c r="CH9" s="143">
        <v>0</v>
      </c>
      <c r="CI9" s="143">
        <v>12</v>
      </c>
      <c r="CJ9" s="143">
        <v>10</v>
      </c>
      <c r="CK9" s="40"/>
      <c r="CL9" s="143"/>
      <c r="CM9" s="143"/>
      <c r="CN9" s="143"/>
      <c r="CO9" s="143"/>
      <c r="CQ9" s="143">
        <v>84</v>
      </c>
      <c r="CR9" s="143">
        <v>0</v>
      </c>
      <c r="CS9" s="143">
        <v>37</v>
      </c>
      <c r="CT9" s="143">
        <v>18</v>
      </c>
    </row>
    <row r="10" spans="1:98" x14ac:dyDescent="0.2">
      <c r="A10" s="40">
        <f t="shared" si="0"/>
        <v>27</v>
      </c>
      <c r="B10" s="41">
        <f t="shared" si="1"/>
        <v>40361</v>
      </c>
      <c r="C10" s="40" t="s">
        <v>50</v>
      </c>
      <c r="D10" s="41">
        <f t="shared" si="2"/>
        <v>40367</v>
      </c>
      <c r="F10" s="47"/>
      <c r="G10" s="47"/>
      <c r="H10" s="47"/>
      <c r="J10" s="47"/>
      <c r="K10" s="47"/>
      <c r="L10" s="47"/>
      <c r="M10" s="47"/>
      <c r="O10" s="47"/>
      <c r="P10" s="47"/>
      <c r="Q10" s="47"/>
      <c r="S10" s="47">
        <v>381</v>
      </c>
      <c r="T10" s="40">
        <v>192</v>
      </c>
      <c r="U10" s="47">
        <v>113</v>
      </c>
      <c r="X10" s="47"/>
      <c r="AA10" s="40">
        <v>95</v>
      </c>
      <c r="AB10" s="40">
        <v>103</v>
      </c>
      <c r="AC10" s="40">
        <v>26</v>
      </c>
      <c r="AQ10" s="35">
        <v>517</v>
      </c>
      <c r="AR10" s="35">
        <v>104</v>
      </c>
      <c r="AS10" s="35">
        <v>30</v>
      </c>
      <c r="AU10" s="40">
        <v>706</v>
      </c>
      <c r="AV10" s="40">
        <v>111</v>
      </c>
      <c r="AW10" s="40">
        <v>11</v>
      </c>
      <c r="AY10" s="40">
        <v>191</v>
      </c>
      <c r="AZ10" s="40">
        <v>62</v>
      </c>
      <c r="BA10" s="40">
        <v>25</v>
      </c>
      <c r="BK10" s="60">
        <v>784</v>
      </c>
      <c r="BL10" s="61">
        <v>11</v>
      </c>
      <c r="BM10" s="61">
        <v>18</v>
      </c>
      <c r="BO10" s="40"/>
      <c r="BP10" s="40"/>
      <c r="BQ10" s="40"/>
      <c r="BS10" s="35">
        <v>169</v>
      </c>
      <c r="BT10" s="35">
        <v>5</v>
      </c>
      <c r="BU10" s="35">
        <v>27</v>
      </c>
      <c r="BW10" s="59">
        <v>557</v>
      </c>
      <c r="BX10" s="59"/>
      <c r="BY10" s="59">
        <v>42</v>
      </c>
      <c r="BZ10" s="59">
        <v>6</v>
      </c>
      <c r="CB10" s="59">
        <v>1666</v>
      </c>
      <c r="CC10" s="59"/>
      <c r="CD10" s="59">
        <v>45</v>
      </c>
      <c r="CE10" s="59">
        <v>18</v>
      </c>
      <c r="CG10" s="143">
        <v>823</v>
      </c>
      <c r="CH10" s="143">
        <v>0</v>
      </c>
      <c r="CI10" s="143">
        <v>49</v>
      </c>
      <c r="CJ10" s="143">
        <v>11</v>
      </c>
      <c r="CK10" s="40"/>
      <c r="CL10" s="143"/>
      <c r="CM10" s="143"/>
      <c r="CN10" s="143"/>
      <c r="CO10" s="143"/>
      <c r="CQ10" s="143">
        <v>214</v>
      </c>
      <c r="CR10" s="143">
        <v>0</v>
      </c>
      <c r="CS10" s="143">
        <v>106</v>
      </c>
      <c r="CT10" s="143">
        <v>21</v>
      </c>
    </row>
    <row r="11" spans="1:98" x14ac:dyDescent="0.2">
      <c r="A11" s="40">
        <f t="shared" si="0"/>
        <v>28</v>
      </c>
      <c r="B11" s="41">
        <f t="shared" si="1"/>
        <v>40368</v>
      </c>
      <c r="C11" s="40" t="s">
        <v>50</v>
      </c>
      <c r="D11" s="41">
        <f t="shared" si="2"/>
        <v>40374</v>
      </c>
      <c r="F11" s="47"/>
      <c r="G11" s="47"/>
      <c r="H11" s="47"/>
      <c r="J11" s="47"/>
      <c r="K11" s="47"/>
      <c r="L11" s="47"/>
      <c r="M11" s="47"/>
      <c r="O11" s="47"/>
      <c r="P11" s="47"/>
      <c r="Q11" s="47"/>
      <c r="S11" s="47">
        <v>436</v>
      </c>
      <c r="T11" s="40">
        <v>286</v>
      </c>
      <c r="U11" s="47">
        <v>152</v>
      </c>
      <c r="X11" s="47"/>
      <c r="AA11" s="40">
        <v>141</v>
      </c>
      <c r="AB11" s="40">
        <v>114</v>
      </c>
      <c r="AC11" s="40">
        <v>27</v>
      </c>
      <c r="AQ11" s="35">
        <v>559</v>
      </c>
      <c r="AR11" s="35">
        <v>161</v>
      </c>
      <c r="AS11" s="35">
        <v>31</v>
      </c>
      <c r="AU11" s="40">
        <v>777</v>
      </c>
      <c r="AV11" s="40">
        <v>149</v>
      </c>
      <c r="AW11" s="40">
        <v>15</v>
      </c>
      <c r="AY11" s="40">
        <v>195</v>
      </c>
      <c r="AZ11" s="40">
        <v>63</v>
      </c>
      <c r="BA11" s="40">
        <v>27</v>
      </c>
      <c r="BK11" s="60">
        <v>812</v>
      </c>
      <c r="BL11" s="61">
        <v>14</v>
      </c>
      <c r="BM11" s="61">
        <v>20</v>
      </c>
      <c r="BO11" s="40"/>
      <c r="BP11" s="40"/>
      <c r="BQ11" s="40"/>
      <c r="BS11" s="35">
        <v>209</v>
      </c>
      <c r="BT11" s="35">
        <v>11</v>
      </c>
      <c r="BU11" s="35">
        <v>33</v>
      </c>
      <c r="BW11" s="59">
        <v>577</v>
      </c>
      <c r="BX11" s="59"/>
      <c r="BY11" s="59">
        <v>44</v>
      </c>
      <c r="BZ11" s="59">
        <v>6</v>
      </c>
      <c r="CB11" s="59">
        <v>2069</v>
      </c>
      <c r="CC11" s="59"/>
      <c r="CD11" s="59">
        <v>50</v>
      </c>
      <c r="CE11" s="59">
        <v>21</v>
      </c>
      <c r="CG11" s="143">
        <v>1024</v>
      </c>
      <c r="CH11" s="143">
        <v>0</v>
      </c>
      <c r="CI11" s="143">
        <v>79</v>
      </c>
      <c r="CJ11" s="143">
        <v>13</v>
      </c>
      <c r="CK11" s="40"/>
      <c r="CL11" s="143">
        <v>76</v>
      </c>
      <c r="CM11" s="143">
        <v>0</v>
      </c>
      <c r="CN11" s="143">
        <v>17</v>
      </c>
      <c r="CO11" s="143">
        <v>15</v>
      </c>
      <c r="CQ11" s="143">
        <v>252</v>
      </c>
      <c r="CR11" s="143">
        <v>0</v>
      </c>
      <c r="CS11" s="143">
        <v>124</v>
      </c>
      <c r="CT11" s="143">
        <v>28</v>
      </c>
    </row>
    <row r="12" spans="1:98" x14ac:dyDescent="0.2">
      <c r="A12" s="40">
        <f t="shared" si="0"/>
        <v>29</v>
      </c>
      <c r="B12" s="41">
        <f t="shared" si="1"/>
        <v>40375</v>
      </c>
      <c r="C12" s="40" t="s">
        <v>50</v>
      </c>
      <c r="D12" s="41">
        <f t="shared" si="2"/>
        <v>40381</v>
      </c>
      <c r="F12" s="47">
        <v>151</v>
      </c>
      <c r="G12" s="40">
        <v>40</v>
      </c>
      <c r="H12" s="47">
        <v>11</v>
      </c>
      <c r="J12" s="62">
        <v>11</v>
      </c>
      <c r="K12" s="62">
        <v>14</v>
      </c>
      <c r="L12" s="62"/>
      <c r="M12" s="62">
        <v>2</v>
      </c>
      <c r="N12" s="62"/>
      <c r="P12" s="47"/>
      <c r="S12" s="47">
        <v>461</v>
      </c>
      <c r="T12" s="40">
        <v>302</v>
      </c>
      <c r="U12" s="47">
        <v>165</v>
      </c>
      <c r="W12" s="47">
        <v>26</v>
      </c>
      <c r="X12" s="40">
        <v>10</v>
      </c>
      <c r="Y12" s="40">
        <v>5</v>
      </c>
      <c r="AA12" s="40">
        <v>174</v>
      </c>
      <c r="AB12" s="40">
        <v>133</v>
      </c>
      <c r="AC12" s="40">
        <v>29</v>
      </c>
      <c r="AQ12" s="35">
        <v>594</v>
      </c>
      <c r="AR12" s="35">
        <v>190</v>
      </c>
      <c r="AS12" s="35">
        <v>34</v>
      </c>
      <c r="AU12" s="40">
        <v>817</v>
      </c>
      <c r="AV12" s="40">
        <v>166</v>
      </c>
      <c r="AW12" s="40">
        <v>17</v>
      </c>
      <c r="AY12" s="40">
        <v>276</v>
      </c>
      <c r="AZ12" s="40">
        <v>68</v>
      </c>
      <c r="BA12" s="40">
        <v>50</v>
      </c>
      <c r="BC12" s="35">
        <v>4</v>
      </c>
      <c r="BD12" s="40">
        <v>0</v>
      </c>
      <c r="BE12" s="40">
        <v>3</v>
      </c>
      <c r="BK12" s="60">
        <v>831</v>
      </c>
      <c r="BL12" s="61">
        <v>18</v>
      </c>
      <c r="BM12" s="61">
        <v>25</v>
      </c>
      <c r="BO12" s="40">
        <v>64</v>
      </c>
      <c r="BP12" s="40">
        <v>5</v>
      </c>
      <c r="BQ12" s="40">
        <v>13</v>
      </c>
      <c r="BS12" s="35">
        <v>246</v>
      </c>
      <c r="BT12" s="35">
        <v>12</v>
      </c>
      <c r="BU12" s="35">
        <v>45</v>
      </c>
      <c r="BW12" s="59">
        <v>633</v>
      </c>
      <c r="BX12" s="59"/>
      <c r="BY12" s="59">
        <v>46</v>
      </c>
      <c r="BZ12" s="59">
        <v>6</v>
      </c>
      <c r="CB12" s="59">
        <v>2113</v>
      </c>
      <c r="CC12" s="59"/>
      <c r="CD12" s="59">
        <v>68</v>
      </c>
      <c r="CE12" s="59">
        <v>22</v>
      </c>
      <c r="CG12" s="143">
        <v>1189</v>
      </c>
      <c r="CH12" s="143">
        <v>0</v>
      </c>
      <c r="CI12" s="143">
        <v>99</v>
      </c>
      <c r="CJ12" s="143">
        <v>19</v>
      </c>
      <c r="CK12" s="40"/>
      <c r="CL12" s="143">
        <v>79</v>
      </c>
      <c r="CM12" s="143">
        <v>0</v>
      </c>
      <c r="CN12" s="143">
        <v>18</v>
      </c>
      <c r="CO12" s="143">
        <v>17</v>
      </c>
      <c r="CQ12" s="143">
        <v>333</v>
      </c>
      <c r="CR12" s="143">
        <v>0</v>
      </c>
      <c r="CS12" s="143">
        <v>145</v>
      </c>
      <c r="CT12" s="143">
        <v>29</v>
      </c>
    </row>
    <row r="13" spans="1:98" x14ac:dyDescent="0.2">
      <c r="A13" s="40">
        <f t="shared" si="0"/>
        <v>30</v>
      </c>
      <c r="B13" s="41">
        <f t="shared" si="1"/>
        <v>40382</v>
      </c>
      <c r="C13" s="40" t="s">
        <v>50</v>
      </c>
      <c r="D13" s="41">
        <f t="shared" si="2"/>
        <v>40388</v>
      </c>
      <c r="F13" s="47">
        <v>235</v>
      </c>
      <c r="G13" s="40">
        <v>136</v>
      </c>
      <c r="H13" s="47">
        <v>31</v>
      </c>
      <c r="J13" s="62">
        <v>24</v>
      </c>
      <c r="K13" s="62">
        <v>70</v>
      </c>
      <c r="L13" s="62"/>
      <c r="M13" s="62">
        <v>17</v>
      </c>
      <c r="N13" s="62"/>
      <c r="O13" s="40">
        <v>67</v>
      </c>
      <c r="P13" s="40">
        <v>86</v>
      </c>
      <c r="Q13" s="47">
        <v>76</v>
      </c>
      <c r="S13" s="47">
        <v>785</v>
      </c>
      <c r="T13" s="40">
        <v>324</v>
      </c>
      <c r="U13" s="47">
        <v>203</v>
      </c>
      <c r="W13" s="47">
        <v>32</v>
      </c>
      <c r="X13" s="40">
        <v>15</v>
      </c>
      <c r="Y13" s="40">
        <v>9</v>
      </c>
      <c r="AA13" s="40">
        <v>177</v>
      </c>
      <c r="AB13" s="40">
        <v>148</v>
      </c>
      <c r="AC13" s="40">
        <v>33</v>
      </c>
      <c r="AM13" s="35">
        <v>78</v>
      </c>
      <c r="AN13" s="40">
        <v>15</v>
      </c>
      <c r="AO13" s="40">
        <v>1</v>
      </c>
      <c r="AQ13" s="35">
        <v>637</v>
      </c>
      <c r="AR13" s="35">
        <v>206</v>
      </c>
      <c r="AS13" s="35">
        <v>35</v>
      </c>
      <c r="AU13" s="40">
        <v>828</v>
      </c>
      <c r="AV13" s="40">
        <v>175</v>
      </c>
      <c r="AW13" s="40">
        <v>20</v>
      </c>
      <c r="AY13" s="40">
        <v>322</v>
      </c>
      <c r="AZ13" s="40">
        <v>69</v>
      </c>
      <c r="BA13" s="40">
        <v>54</v>
      </c>
      <c r="BC13" s="35">
        <v>17</v>
      </c>
      <c r="BD13" s="40">
        <v>1</v>
      </c>
      <c r="BE13" s="40">
        <v>13</v>
      </c>
      <c r="BG13" s="40">
        <v>9</v>
      </c>
      <c r="BH13" s="40">
        <v>2</v>
      </c>
      <c r="BI13" s="40">
        <v>6</v>
      </c>
      <c r="BK13" s="60">
        <v>832</v>
      </c>
      <c r="BL13" s="63">
        <v>20</v>
      </c>
      <c r="BM13" s="61">
        <v>28</v>
      </c>
      <c r="BO13" s="40">
        <v>114</v>
      </c>
      <c r="BP13" s="40">
        <v>10</v>
      </c>
      <c r="BQ13" s="40">
        <v>46</v>
      </c>
      <c r="BS13" s="35">
        <v>256</v>
      </c>
      <c r="BT13" s="35">
        <v>13</v>
      </c>
      <c r="BU13" s="35">
        <v>51</v>
      </c>
      <c r="BW13" s="59">
        <v>961</v>
      </c>
      <c r="BX13" s="59"/>
      <c r="BY13" s="59">
        <v>59</v>
      </c>
      <c r="BZ13" s="59">
        <v>6</v>
      </c>
      <c r="CB13" s="59">
        <v>2173</v>
      </c>
      <c r="CC13" s="59"/>
      <c r="CD13" s="59">
        <v>79</v>
      </c>
      <c r="CE13" s="59">
        <v>22</v>
      </c>
      <c r="CG13" s="143">
        <v>1230</v>
      </c>
      <c r="CH13" s="143">
        <v>0</v>
      </c>
      <c r="CI13" s="143">
        <v>111</v>
      </c>
      <c r="CJ13" s="143">
        <v>21</v>
      </c>
      <c r="CK13" s="40"/>
      <c r="CL13" s="143">
        <v>80</v>
      </c>
      <c r="CM13" s="143">
        <v>0</v>
      </c>
      <c r="CN13" s="143">
        <v>19</v>
      </c>
      <c r="CO13" s="143">
        <v>19</v>
      </c>
      <c r="CQ13" s="143">
        <v>379</v>
      </c>
      <c r="CR13" s="143">
        <v>0</v>
      </c>
      <c r="CS13" s="143">
        <v>148</v>
      </c>
      <c r="CT13" s="143">
        <v>31</v>
      </c>
    </row>
    <row r="14" spans="1:98" x14ac:dyDescent="0.2">
      <c r="A14" s="40">
        <f t="shared" si="0"/>
        <v>31</v>
      </c>
      <c r="B14" s="41">
        <f t="shared" si="1"/>
        <v>40389</v>
      </c>
      <c r="C14" s="40" t="s">
        <v>50</v>
      </c>
      <c r="D14" s="41">
        <f t="shared" si="2"/>
        <v>40395</v>
      </c>
      <c r="F14" s="47">
        <v>258</v>
      </c>
      <c r="G14" s="40">
        <v>167</v>
      </c>
      <c r="H14" s="47">
        <v>35</v>
      </c>
      <c r="J14" s="62">
        <v>58</v>
      </c>
      <c r="K14" s="62">
        <v>166</v>
      </c>
      <c r="L14" s="62"/>
      <c r="M14" s="62">
        <v>29</v>
      </c>
      <c r="N14" s="62"/>
      <c r="O14" s="40">
        <v>75</v>
      </c>
      <c r="P14" s="40">
        <v>116</v>
      </c>
      <c r="Q14" s="47">
        <v>83</v>
      </c>
      <c r="S14" s="47">
        <v>839</v>
      </c>
      <c r="T14" s="40">
        <v>331</v>
      </c>
      <c r="U14" s="47">
        <v>219</v>
      </c>
      <c r="W14" s="47">
        <v>103</v>
      </c>
      <c r="X14" s="40">
        <v>37</v>
      </c>
      <c r="Y14" s="40">
        <v>17</v>
      </c>
      <c r="AA14" s="40">
        <v>178</v>
      </c>
      <c r="AB14" s="40">
        <v>154</v>
      </c>
      <c r="AC14" s="40">
        <v>35</v>
      </c>
      <c r="AE14" s="40">
        <v>43</v>
      </c>
      <c r="AF14" s="40">
        <v>54</v>
      </c>
      <c r="AG14" s="40">
        <v>1</v>
      </c>
      <c r="AI14" s="40">
        <v>62</v>
      </c>
      <c r="AJ14" s="40">
        <v>33</v>
      </c>
      <c r="AK14" s="40">
        <v>7</v>
      </c>
      <c r="AM14" s="35">
        <f>AM13+38</f>
        <v>116</v>
      </c>
      <c r="AN14" s="40">
        <f>18+AN13</f>
        <v>33</v>
      </c>
      <c r="AO14" s="40">
        <v>3</v>
      </c>
      <c r="AQ14" s="35">
        <v>645</v>
      </c>
      <c r="AR14" s="35">
        <v>216</v>
      </c>
      <c r="AS14" s="35">
        <v>37</v>
      </c>
      <c r="AU14" s="40">
        <v>888</v>
      </c>
      <c r="AV14" s="40">
        <v>177</v>
      </c>
      <c r="AW14" s="40">
        <v>26</v>
      </c>
      <c r="AY14" s="40">
        <v>334</v>
      </c>
      <c r="AZ14" s="40">
        <v>69</v>
      </c>
      <c r="BA14" s="40">
        <v>55</v>
      </c>
      <c r="BC14" s="35">
        <v>33</v>
      </c>
      <c r="BD14" s="40">
        <v>5</v>
      </c>
      <c r="BE14" s="40">
        <v>14</v>
      </c>
      <c r="BG14" s="40">
        <v>43</v>
      </c>
      <c r="BH14" s="40">
        <v>4</v>
      </c>
      <c r="BI14" s="40">
        <v>13</v>
      </c>
      <c r="BK14" s="64" t="s">
        <v>120</v>
      </c>
      <c r="BL14" s="64" t="s">
        <v>120</v>
      </c>
      <c r="BM14" s="64" t="s">
        <v>120</v>
      </c>
      <c r="BO14" s="40">
        <v>167</v>
      </c>
      <c r="BP14" s="40">
        <v>13</v>
      </c>
      <c r="BQ14" s="40">
        <v>67</v>
      </c>
      <c r="BS14" s="35">
        <v>261</v>
      </c>
      <c r="BT14" s="35">
        <v>13</v>
      </c>
      <c r="BU14" s="35">
        <v>52</v>
      </c>
      <c r="BW14" s="59">
        <v>1040</v>
      </c>
      <c r="BX14" s="59"/>
      <c r="BY14" s="59">
        <v>70</v>
      </c>
      <c r="BZ14" s="59">
        <v>6</v>
      </c>
      <c r="CB14" s="59">
        <v>2183</v>
      </c>
      <c r="CC14" s="59"/>
      <c r="CD14" s="59">
        <v>85</v>
      </c>
      <c r="CE14" s="59">
        <v>22</v>
      </c>
      <c r="CG14" s="143">
        <v>1267</v>
      </c>
      <c r="CH14" s="143">
        <v>0</v>
      </c>
      <c r="CI14" s="143">
        <v>114</v>
      </c>
      <c r="CJ14" s="143">
        <v>21</v>
      </c>
      <c r="CK14" s="40"/>
      <c r="CL14" s="143">
        <v>101</v>
      </c>
      <c r="CM14" s="143">
        <v>0</v>
      </c>
      <c r="CN14" s="143">
        <v>21</v>
      </c>
      <c r="CO14" s="143">
        <v>22</v>
      </c>
      <c r="CQ14" s="143">
        <v>402</v>
      </c>
      <c r="CR14" s="143">
        <v>0</v>
      </c>
      <c r="CS14" s="143">
        <v>151</v>
      </c>
      <c r="CT14" s="143">
        <v>32</v>
      </c>
    </row>
    <row r="15" spans="1:98" x14ac:dyDescent="0.2">
      <c r="A15" s="40">
        <f t="shared" si="0"/>
        <v>32</v>
      </c>
      <c r="B15" s="41">
        <f t="shared" si="1"/>
        <v>40396</v>
      </c>
      <c r="C15" s="40" t="s">
        <v>50</v>
      </c>
      <c r="D15" s="41">
        <f t="shared" si="2"/>
        <v>40402</v>
      </c>
      <c r="F15" s="47">
        <v>411</v>
      </c>
      <c r="G15" s="40">
        <v>199</v>
      </c>
      <c r="H15" s="47">
        <v>41</v>
      </c>
      <c r="J15" s="62">
        <v>83</v>
      </c>
      <c r="K15" s="62">
        <v>206</v>
      </c>
      <c r="L15" s="62"/>
      <c r="M15" s="62">
        <v>29</v>
      </c>
      <c r="N15" s="62"/>
      <c r="O15" s="40">
        <v>206</v>
      </c>
      <c r="P15" s="40">
        <v>153</v>
      </c>
      <c r="Q15" s="47">
        <v>87</v>
      </c>
      <c r="S15" s="47">
        <v>854</v>
      </c>
      <c r="T15" s="40">
        <v>333</v>
      </c>
      <c r="U15" s="47">
        <v>224</v>
      </c>
      <c r="W15" s="47">
        <v>123</v>
      </c>
      <c r="X15" s="40">
        <v>63</v>
      </c>
      <c r="Y15" s="40">
        <v>25</v>
      </c>
      <c r="AA15" s="40">
        <v>180</v>
      </c>
      <c r="AB15" s="40">
        <v>155</v>
      </c>
      <c r="AC15" s="40">
        <v>35</v>
      </c>
      <c r="AE15" s="40">
        <v>80</v>
      </c>
      <c r="AF15" s="40">
        <v>103</v>
      </c>
      <c r="AG15" s="40">
        <v>2</v>
      </c>
      <c r="AI15" s="40">
        <v>83</v>
      </c>
      <c r="AJ15" s="40">
        <v>90</v>
      </c>
      <c r="AK15" s="40">
        <v>8</v>
      </c>
      <c r="AM15" s="35">
        <f>71+AM14</f>
        <v>187</v>
      </c>
      <c r="AN15" s="40">
        <f>6+33</f>
        <v>39</v>
      </c>
      <c r="AO15" s="40">
        <v>13</v>
      </c>
      <c r="AQ15" s="35">
        <v>662</v>
      </c>
      <c r="AR15" s="35">
        <v>218</v>
      </c>
      <c r="AS15" s="35">
        <v>40</v>
      </c>
      <c r="AU15" s="40">
        <v>916</v>
      </c>
      <c r="AV15" s="40">
        <v>178</v>
      </c>
      <c r="AW15" s="40">
        <v>27</v>
      </c>
      <c r="AY15" s="40">
        <v>340</v>
      </c>
      <c r="AZ15" s="40">
        <v>69</v>
      </c>
      <c r="BA15" s="40">
        <v>56</v>
      </c>
      <c r="BC15" s="35">
        <v>45</v>
      </c>
      <c r="BD15" s="40">
        <v>8</v>
      </c>
      <c r="BE15" s="40">
        <v>15</v>
      </c>
      <c r="BG15" s="40">
        <v>56</v>
      </c>
      <c r="BH15" s="40">
        <v>4</v>
      </c>
      <c r="BI15" s="40">
        <v>15</v>
      </c>
      <c r="BK15" s="60">
        <v>838</v>
      </c>
      <c r="BL15" s="63">
        <v>20</v>
      </c>
      <c r="BM15" s="61">
        <v>30</v>
      </c>
      <c r="BO15" s="40">
        <v>294</v>
      </c>
      <c r="BP15" s="40">
        <v>18</v>
      </c>
      <c r="BQ15" s="40">
        <v>71</v>
      </c>
      <c r="BS15" s="35">
        <v>303</v>
      </c>
      <c r="BT15" s="35">
        <v>13</v>
      </c>
      <c r="BU15" s="35">
        <v>54</v>
      </c>
      <c r="BW15" s="59">
        <v>1040</v>
      </c>
      <c r="BX15" s="59"/>
      <c r="BY15" s="59">
        <v>70</v>
      </c>
      <c r="BZ15" s="59">
        <v>6</v>
      </c>
      <c r="CB15" s="59">
        <v>2186</v>
      </c>
      <c r="CC15" s="59"/>
      <c r="CD15" s="59">
        <v>88</v>
      </c>
      <c r="CE15" s="59">
        <v>22</v>
      </c>
      <c r="CG15" s="143">
        <v>1324</v>
      </c>
      <c r="CH15" s="143">
        <v>0</v>
      </c>
      <c r="CI15" s="143">
        <v>118</v>
      </c>
      <c r="CJ15" s="143">
        <v>21</v>
      </c>
      <c r="CK15" s="40"/>
      <c r="CL15" s="143">
        <v>116</v>
      </c>
      <c r="CM15" s="143">
        <v>0</v>
      </c>
      <c r="CN15" s="143">
        <v>31</v>
      </c>
      <c r="CO15" s="143">
        <v>22</v>
      </c>
      <c r="CQ15" s="143">
        <v>453</v>
      </c>
      <c r="CR15" s="143">
        <v>0</v>
      </c>
      <c r="CS15" s="143">
        <v>163</v>
      </c>
      <c r="CT15" s="143">
        <v>34</v>
      </c>
    </row>
    <row r="16" spans="1:98" ht="13.5" thickBot="1" x14ac:dyDescent="0.25">
      <c r="A16" s="40">
        <f t="shared" si="0"/>
        <v>33</v>
      </c>
      <c r="B16" s="41">
        <f t="shared" si="1"/>
        <v>40403</v>
      </c>
      <c r="C16" s="40" t="s">
        <v>50</v>
      </c>
      <c r="D16" s="41">
        <f t="shared" si="2"/>
        <v>40409</v>
      </c>
      <c r="F16" s="47">
        <v>465</v>
      </c>
      <c r="G16" s="40">
        <v>212</v>
      </c>
      <c r="H16" s="47">
        <v>47</v>
      </c>
      <c r="J16" s="62">
        <v>89</v>
      </c>
      <c r="K16" s="62">
        <v>214</v>
      </c>
      <c r="L16" s="62"/>
      <c r="M16" s="62">
        <v>30</v>
      </c>
      <c r="N16" s="62"/>
      <c r="O16" s="40">
        <v>296</v>
      </c>
      <c r="P16" s="40">
        <v>167</v>
      </c>
      <c r="Q16" s="47">
        <v>93</v>
      </c>
      <c r="S16" s="47">
        <v>897</v>
      </c>
      <c r="T16" s="40">
        <v>335</v>
      </c>
      <c r="U16" s="47">
        <v>234</v>
      </c>
      <c r="W16" s="47">
        <v>144</v>
      </c>
      <c r="X16" s="40">
        <v>76</v>
      </c>
      <c r="Y16" s="40">
        <v>28</v>
      </c>
      <c r="AA16" s="40">
        <v>203</v>
      </c>
      <c r="AB16" s="40">
        <v>155</v>
      </c>
      <c r="AC16" s="40">
        <v>35</v>
      </c>
      <c r="AE16" s="40">
        <v>111</v>
      </c>
      <c r="AF16" s="40">
        <v>118</v>
      </c>
      <c r="AG16" s="40">
        <v>2</v>
      </c>
      <c r="AI16" s="40">
        <v>108</v>
      </c>
      <c r="AJ16" s="40">
        <v>115</v>
      </c>
      <c r="AK16" s="40">
        <v>9</v>
      </c>
      <c r="AM16" s="65">
        <f>2+AM15</f>
        <v>189</v>
      </c>
      <c r="AN16" s="65">
        <v>41</v>
      </c>
      <c r="AO16" s="65">
        <v>13</v>
      </c>
      <c r="AQ16" s="35">
        <v>694</v>
      </c>
      <c r="AR16" s="35">
        <v>218</v>
      </c>
      <c r="AS16" s="35">
        <v>41</v>
      </c>
      <c r="AU16" s="40">
        <v>993</v>
      </c>
      <c r="AV16" s="40">
        <v>179</v>
      </c>
      <c r="AW16" s="40">
        <v>28</v>
      </c>
      <c r="AY16" s="65">
        <v>343</v>
      </c>
      <c r="AZ16" s="65">
        <v>69</v>
      </c>
      <c r="BA16" s="65">
        <v>56</v>
      </c>
      <c r="BC16" s="35">
        <v>84</v>
      </c>
      <c r="BD16" s="40">
        <v>9</v>
      </c>
      <c r="BE16" s="40">
        <v>21</v>
      </c>
      <c r="BG16" s="40">
        <v>83</v>
      </c>
      <c r="BH16" s="40">
        <v>9</v>
      </c>
      <c r="BI16" s="40">
        <v>20</v>
      </c>
      <c r="BK16" s="60">
        <v>846</v>
      </c>
      <c r="BL16" s="63">
        <v>20</v>
      </c>
      <c r="BM16" s="61">
        <v>36</v>
      </c>
      <c r="BO16" s="40">
        <v>397</v>
      </c>
      <c r="BP16" s="40">
        <v>21</v>
      </c>
      <c r="BQ16" s="40">
        <v>79</v>
      </c>
      <c r="BS16" s="35">
        <v>320</v>
      </c>
      <c r="BT16" s="35">
        <v>13</v>
      </c>
      <c r="BU16" s="35">
        <v>56</v>
      </c>
      <c r="BW16" s="59">
        <v>1040</v>
      </c>
      <c r="BX16" s="59"/>
      <c r="BY16" s="59">
        <v>70</v>
      </c>
      <c r="BZ16" s="59">
        <v>6</v>
      </c>
      <c r="CB16" s="59">
        <v>2325</v>
      </c>
      <c r="CC16" s="59"/>
      <c r="CD16" s="59">
        <v>89</v>
      </c>
      <c r="CE16" s="59">
        <v>22</v>
      </c>
      <c r="CG16" s="143">
        <v>1350</v>
      </c>
      <c r="CH16" s="143">
        <v>0</v>
      </c>
      <c r="CI16" s="143">
        <v>125</v>
      </c>
      <c r="CJ16" s="143">
        <v>21</v>
      </c>
      <c r="CK16" s="40"/>
      <c r="CL16" s="143">
        <v>117</v>
      </c>
      <c r="CM16" s="143">
        <v>0</v>
      </c>
      <c r="CN16" s="143">
        <v>36</v>
      </c>
      <c r="CO16" s="143">
        <v>22</v>
      </c>
      <c r="CQ16" s="143">
        <v>525</v>
      </c>
      <c r="CR16" s="143">
        <v>0</v>
      </c>
      <c r="CS16" s="143">
        <v>168</v>
      </c>
      <c r="CT16" s="143">
        <v>34</v>
      </c>
    </row>
    <row r="17" spans="1:98" x14ac:dyDescent="0.2">
      <c r="A17" s="40">
        <f t="shared" si="0"/>
        <v>34</v>
      </c>
      <c r="B17" s="41">
        <f t="shared" si="1"/>
        <v>40410</v>
      </c>
      <c r="C17" s="40" t="s">
        <v>50</v>
      </c>
      <c r="D17" s="41">
        <f t="shared" si="2"/>
        <v>40416</v>
      </c>
      <c r="F17" s="66" t="s">
        <v>121</v>
      </c>
      <c r="G17" s="66" t="s">
        <v>121</v>
      </c>
      <c r="H17" s="66" t="s">
        <v>121</v>
      </c>
      <c r="J17" s="62">
        <v>154</v>
      </c>
      <c r="K17" s="62">
        <v>221</v>
      </c>
      <c r="L17" s="62"/>
      <c r="M17" s="62">
        <v>38</v>
      </c>
      <c r="N17" s="62"/>
      <c r="O17" s="40">
        <v>326</v>
      </c>
      <c r="P17" s="40">
        <v>170</v>
      </c>
      <c r="Q17" s="47">
        <v>94</v>
      </c>
      <c r="S17" s="47">
        <v>911</v>
      </c>
      <c r="T17" s="40">
        <v>335</v>
      </c>
      <c r="U17" s="47">
        <v>239</v>
      </c>
      <c r="W17" s="47">
        <v>153</v>
      </c>
      <c r="X17" s="40">
        <v>88</v>
      </c>
      <c r="Y17" s="40">
        <v>30</v>
      </c>
      <c r="AA17" s="40">
        <v>206</v>
      </c>
      <c r="AB17" s="40">
        <v>155</v>
      </c>
      <c r="AC17" s="40">
        <v>35</v>
      </c>
      <c r="AE17" s="40">
        <v>126</v>
      </c>
      <c r="AF17" s="40">
        <v>123</v>
      </c>
      <c r="AG17" s="40">
        <v>2</v>
      </c>
      <c r="AI17" s="40">
        <v>144</v>
      </c>
      <c r="AJ17" s="40">
        <v>132</v>
      </c>
      <c r="AK17" s="40">
        <v>13</v>
      </c>
      <c r="AM17" s="67"/>
      <c r="AN17" s="67"/>
      <c r="AO17" s="67"/>
      <c r="AQ17" s="35">
        <v>704</v>
      </c>
      <c r="AR17" s="35">
        <v>219</v>
      </c>
      <c r="AS17" s="35">
        <v>41</v>
      </c>
      <c r="AU17" s="40">
        <v>1012</v>
      </c>
      <c r="AV17" s="40">
        <v>181</v>
      </c>
      <c r="AW17" s="40">
        <v>29</v>
      </c>
      <c r="AY17" s="40"/>
      <c r="AZ17" s="40"/>
      <c r="BA17" s="40"/>
      <c r="BC17" s="35">
        <v>92</v>
      </c>
      <c r="BD17" s="40">
        <v>9</v>
      </c>
      <c r="BE17" s="40">
        <v>25</v>
      </c>
      <c r="BG17" s="40">
        <v>90</v>
      </c>
      <c r="BH17" s="40">
        <v>9</v>
      </c>
      <c r="BI17" s="40">
        <v>23</v>
      </c>
      <c r="BK17" s="60">
        <v>855</v>
      </c>
      <c r="BL17" s="63">
        <v>20</v>
      </c>
      <c r="BM17" s="61">
        <v>37</v>
      </c>
      <c r="BO17" s="40">
        <v>441</v>
      </c>
      <c r="BP17" s="40">
        <v>21</v>
      </c>
      <c r="BQ17" s="40">
        <v>88</v>
      </c>
      <c r="BS17" s="35">
        <v>332</v>
      </c>
      <c r="BT17" s="35">
        <v>13</v>
      </c>
      <c r="BU17" s="35">
        <v>58</v>
      </c>
      <c r="BW17" s="59">
        <v>1040</v>
      </c>
      <c r="BX17" s="59"/>
      <c r="BY17" s="59">
        <v>70</v>
      </c>
      <c r="BZ17" s="59">
        <v>6</v>
      </c>
      <c r="CB17" s="59">
        <v>2398</v>
      </c>
      <c r="CC17" s="59"/>
      <c r="CD17" s="59">
        <v>94</v>
      </c>
      <c r="CE17" s="59">
        <v>22</v>
      </c>
      <c r="CG17" s="143">
        <v>1351</v>
      </c>
      <c r="CH17" s="143">
        <v>0</v>
      </c>
      <c r="CI17" s="143">
        <v>129</v>
      </c>
      <c r="CJ17" s="143">
        <v>21</v>
      </c>
      <c r="CK17" s="40"/>
      <c r="CL17" s="143">
        <v>117</v>
      </c>
      <c r="CM17" s="143">
        <v>0</v>
      </c>
      <c r="CN17" s="143">
        <v>37</v>
      </c>
      <c r="CO17" s="143">
        <v>24</v>
      </c>
      <c r="CQ17" s="143">
        <v>546</v>
      </c>
      <c r="CR17" s="143">
        <v>0</v>
      </c>
      <c r="CS17" s="143">
        <v>169</v>
      </c>
      <c r="CT17" s="143">
        <v>34</v>
      </c>
    </row>
    <row r="18" spans="1:98" x14ac:dyDescent="0.2">
      <c r="A18" s="40">
        <f t="shared" si="0"/>
        <v>35</v>
      </c>
      <c r="B18" s="41">
        <f t="shared" si="1"/>
        <v>40417</v>
      </c>
      <c r="C18" s="40" t="s">
        <v>50</v>
      </c>
      <c r="D18" s="41">
        <f t="shared" si="2"/>
        <v>40423</v>
      </c>
      <c r="F18" s="66" t="s">
        <v>121</v>
      </c>
      <c r="G18" s="66" t="s">
        <v>121</v>
      </c>
      <c r="H18" s="66" t="s">
        <v>121</v>
      </c>
      <c r="J18" s="62">
        <v>160</v>
      </c>
      <c r="K18" s="62">
        <v>223</v>
      </c>
      <c r="L18" s="62"/>
      <c r="M18" s="62">
        <v>46</v>
      </c>
      <c r="N18" s="62"/>
      <c r="O18" s="40">
        <v>341</v>
      </c>
      <c r="P18" s="40">
        <v>171</v>
      </c>
      <c r="Q18" s="47">
        <v>97</v>
      </c>
      <c r="S18" s="47">
        <v>915</v>
      </c>
      <c r="T18" s="40">
        <v>335</v>
      </c>
      <c r="U18" s="47">
        <v>252</v>
      </c>
      <c r="W18" s="47">
        <v>156</v>
      </c>
      <c r="X18" s="40">
        <v>92</v>
      </c>
      <c r="Y18" s="40">
        <v>32</v>
      </c>
      <c r="AA18" s="40">
        <v>208</v>
      </c>
      <c r="AB18" s="40">
        <v>157</v>
      </c>
      <c r="AC18" s="40">
        <v>38</v>
      </c>
      <c r="AE18" s="40">
        <v>134</v>
      </c>
      <c r="AF18" s="40">
        <v>126</v>
      </c>
      <c r="AG18" s="40">
        <v>2</v>
      </c>
      <c r="AI18" s="40">
        <v>147</v>
      </c>
      <c r="AJ18" s="40">
        <v>134</v>
      </c>
      <c r="AK18" s="40">
        <v>19</v>
      </c>
      <c r="AM18" s="233"/>
      <c r="AN18" s="40"/>
      <c r="AQ18" s="35">
        <v>704</v>
      </c>
      <c r="AR18" s="35">
        <v>219</v>
      </c>
      <c r="AS18" s="35">
        <v>41</v>
      </c>
      <c r="AU18" s="40">
        <v>1012</v>
      </c>
      <c r="AV18" s="40">
        <v>181</v>
      </c>
      <c r="AW18" s="40">
        <v>29</v>
      </c>
      <c r="AY18" s="283" t="s">
        <v>122</v>
      </c>
      <c r="AZ18" s="283"/>
      <c r="BA18" s="283"/>
      <c r="BC18" s="35">
        <v>94</v>
      </c>
      <c r="BD18" s="40">
        <v>9</v>
      </c>
      <c r="BE18" s="40">
        <v>39</v>
      </c>
      <c r="BG18" s="40">
        <v>120</v>
      </c>
      <c r="BH18" s="40">
        <v>9</v>
      </c>
      <c r="BI18" s="40">
        <v>34</v>
      </c>
      <c r="BK18" s="60">
        <v>876</v>
      </c>
      <c r="BL18" s="63">
        <v>20</v>
      </c>
      <c r="BM18" s="61">
        <v>40</v>
      </c>
      <c r="BO18" s="40">
        <v>458</v>
      </c>
      <c r="BP18" s="40">
        <v>22</v>
      </c>
      <c r="BQ18" s="40">
        <v>92</v>
      </c>
      <c r="BS18" s="35">
        <v>345</v>
      </c>
      <c r="BT18" s="35">
        <v>13</v>
      </c>
      <c r="BU18" s="35">
        <v>58</v>
      </c>
      <c r="BW18" s="59">
        <v>1070</v>
      </c>
      <c r="BX18" s="59"/>
      <c r="BY18" s="59">
        <v>74</v>
      </c>
      <c r="BZ18" s="59">
        <v>6</v>
      </c>
      <c r="CB18" s="59">
        <v>2398</v>
      </c>
      <c r="CC18" s="59"/>
      <c r="CD18" s="59">
        <v>105</v>
      </c>
      <c r="CE18" s="59">
        <v>22</v>
      </c>
      <c r="CG18" s="143">
        <v>1377</v>
      </c>
      <c r="CH18" s="143">
        <v>0</v>
      </c>
      <c r="CI18" s="143">
        <v>132</v>
      </c>
      <c r="CJ18" s="143">
        <v>21</v>
      </c>
      <c r="CK18" s="40"/>
      <c r="CL18" s="143">
        <v>120</v>
      </c>
      <c r="CM18" s="143">
        <v>0</v>
      </c>
      <c r="CN18" s="143">
        <v>43</v>
      </c>
      <c r="CO18" s="143">
        <v>24</v>
      </c>
      <c r="CQ18" s="143">
        <v>566</v>
      </c>
      <c r="CR18" s="143">
        <v>0</v>
      </c>
      <c r="CS18" s="143">
        <v>184</v>
      </c>
      <c r="CT18" s="143">
        <v>34</v>
      </c>
    </row>
    <row r="19" spans="1:98" x14ac:dyDescent="0.2">
      <c r="A19" s="40">
        <f t="shared" si="0"/>
        <v>36</v>
      </c>
      <c r="B19" s="41">
        <f t="shared" si="1"/>
        <v>40424</v>
      </c>
      <c r="C19" s="40" t="s">
        <v>50</v>
      </c>
      <c r="D19" s="41">
        <f t="shared" si="2"/>
        <v>40430</v>
      </c>
      <c r="F19" s="66" t="s">
        <v>121</v>
      </c>
      <c r="G19" s="66" t="s">
        <v>121</v>
      </c>
      <c r="H19" s="66" t="s">
        <v>121</v>
      </c>
      <c r="J19" s="62">
        <v>186</v>
      </c>
      <c r="K19" s="62">
        <v>223</v>
      </c>
      <c r="L19" s="62"/>
      <c r="M19" s="62">
        <v>53</v>
      </c>
      <c r="O19" s="40">
        <v>352</v>
      </c>
      <c r="P19" s="40">
        <v>177</v>
      </c>
      <c r="Q19" s="40">
        <v>99</v>
      </c>
      <c r="S19" s="47">
        <v>923</v>
      </c>
      <c r="T19" s="40">
        <v>336</v>
      </c>
      <c r="U19" s="47">
        <v>259</v>
      </c>
      <c r="W19" s="47">
        <v>165</v>
      </c>
      <c r="X19" s="40">
        <v>95</v>
      </c>
      <c r="Y19" s="40">
        <v>35</v>
      </c>
      <c r="AA19" s="40">
        <v>225</v>
      </c>
      <c r="AB19" s="40">
        <v>158</v>
      </c>
      <c r="AC19" s="40">
        <v>40</v>
      </c>
      <c r="AE19" s="40">
        <v>143</v>
      </c>
      <c r="AF19" s="40">
        <v>127</v>
      </c>
      <c r="AG19" s="40">
        <v>2</v>
      </c>
      <c r="AI19" s="40">
        <v>152</v>
      </c>
      <c r="AJ19" s="40">
        <v>137</v>
      </c>
      <c r="AK19" s="40">
        <v>55</v>
      </c>
      <c r="AM19" s="233"/>
      <c r="AN19" s="40"/>
      <c r="AQ19" s="35">
        <v>704</v>
      </c>
      <c r="AR19" s="35">
        <v>221</v>
      </c>
      <c r="AS19" s="35">
        <v>45</v>
      </c>
      <c r="AU19" s="40">
        <v>1018</v>
      </c>
      <c r="AV19" s="40">
        <v>184</v>
      </c>
      <c r="AW19" s="40">
        <v>30</v>
      </c>
      <c r="AY19" s="283" t="s">
        <v>123</v>
      </c>
      <c r="AZ19" s="283"/>
      <c r="BA19" s="283"/>
      <c r="BC19" s="35">
        <v>95</v>
      </c>
      <c r="BD19" s="40">
        <v>9</v>
      </c>
      <c r="BE19" s="40">
        <v>41</v>
      </c>
      <c r="BG19" s="40">
        <v>125</v>
      </c>
      <c r="BH19" s="40">
        <v>9</v>
      </c>
      <c r="BI19" s="40">
        <v>37</v>
      </c>
      <c r="BK19" s="60">
        <v>886</v>
      </c>
      <c r="BL19" s="63">
        <v>20</v>
      </c>
      <c r="BM19" s="61">
        <v>40</v>
      </c>
      <c r="BO19" s="40">
        <v>459</v>
      </c>
      <c r="BP19" s="40">
        <v>22</v>
      </c>
      <c r="BQ19" s="40">
        <v>93</v>
      </c>
      <c r="BS19" s="35">
        <v>350</v>
      </c>
      <c r="BT19" s="35">
        <v>13</v>
      </c>
      <c r="BU19" s="35">
        <v>58</v>
      </c>
      <c r="BW19" s="59">
        <v>1070</v>
      </c>
      <c r="BX19" s="59"/>
      <c r="BY19" s="59">
        <v>74</v>
      </c>
      <c r="BZ19" s="59">
        <v>6</v>
      </c>
      <c r="CB19" s="59">
        <v>2406</v>
      </c>
      <c r="CC19" s="59"/>
      <c r="CD19" s="59">
        <v>110</v>
      </c>
      <c r="CE19" s="59">
        <v>22</v>
      </c>
      <c r="CG19" s="143">
        <v>1423</v>
      </c>
      <c r="CH19" s="143">
        <v>0</v>
      </c>
      <c r="CI19" s="143">
        <v>134</v>
      </c>
      <c r="CJ19" s="143">
        <v>21</v>
      </c>
      <c r="CK19" s="40"/>
      <c r="CL19" s="143">
        <v>131</v>
      </c>
      <c r="CM19" s="143">
        <v>0</v>
      </c>
      <c r="CN19" s="143">
        <v>44</v>
      </c>
      <c r="CO19" s="143">
        <v>25</v>
      </c>
      <c r="CQ19" s="143">
        <v>638</v>
      </c>
      <c r="CR19" s="143">
        <v>0</v>
      </c>
      <c r="CS19" s="143">
        <v>190</v>
      </c>
      <c r="CT19" s="143">
        <v>35</v>
      </c>
    </row>
    <row r="20" spans="1:98" ht="13.5" thickBot="1" x14ac:dyDescent="0.25">
      <c r="A20" s="40">
        <f t="shared" si="0"/>
        <v>37</v>
      </c>
      <c r="B20" s="41">
        <f>B19+7</f>
        <v>40431</v>
      </c>
      <c r="C20" s="40" t="s">
        <v>50</v>
      </c>
      <c r="D20" s="41">
        <f>D19+7</f>
        <v>40437</v>
      </c>
      <c r="F20" s="40">
        <v>517</v>
      </c>
      <c r="G20" s="40">
        <v>215</v>
      </c>
      <c r="H20" s="40">
        <v>58</v>
      </c>
      <c r="J20" s="62">
        <v>205</v>
      </c>
      <c r="K20" s="62">
        <v>224</v>
      </c>
      <c r="L20" s="62"/>
      <c r="M20" s="62">
        <v>55</v>
      </c>
      <c r="N20" s="62"/>
      <c r="O20" s="40">
        <v>362</v>
      </c>
      <c r="P20" s="40">
        <v>177</v>
      </c>
      <c r="Q20" s="40">
        <v>101</v>
      </c>
      <c r="S20" s="40">
        <v>928</v>
      </c>
      <c r="T20" s="40">
        <v>337</v>
      </c>
      <c r="U20" s="40">
        <v>265</v>
      </c>
      <c r="W20" s="40">
        <v>179</v>
      </c>
      <c r="X20" s="40">
        <v>96</v>
      </c>
      <c r="Y20" s="40">
        <v>37</v>
      </c>
      <c r="AA20" s="40">
        <v>236</v>
      </c>
      <c r="AB20" s="40">
        <v>162</v>
      </c>
      <c r="AC20" s="40">
        <v>45</v>
      </c>
      <c r="AE20" s="40">
        <v>167</v>
      </c>
      <c r="AF20" s="40">
        <v>131</v>
      </c>
      <c r="AG20" s="40">
        <v>2</v>
      </c>
      <c r="AI20" s="40">
        <v>199</v>
      </c>
      <c r="AJ20" s="40">
        <v>142</v>
      </c>
      <c r="AK20" s="40">
        <v>55</v>
      </c>
      <c r="AM20" s="233"/>
      <c r="AN20" s="40"/>
      <c r="AQ20" s="35">
        <v>719</v>
      </c>
      <c r="AR20" s="35">
        <v>222</v>
      </c>
      <c r="AS20" s="35">
        <v>48</v>
      </c>
      <c r="AU20" s="65">
        <v>1018</v>
      </c>
      <c r="AV20" s="65">
        <v>185</v>
      </c>
      <c r="AW20" s="65">
        <v>33</v>
      </c>
      <c r="AY20" s="283" t="s">
        <v>124</v>
      </c>
      <c r="AZ20" s="283"/>
      <c r="BA20" s="283"/>
      <c r="BC20" s="35">
        <v>100</v>
      </c>
      <c r="BD20" s="40">
        <v>9</v>
      </c>
      <c r="BE20" s="40">
        <v>44</v>
      </c>
      <c r="BG20" s="40">
        <v>139</v>
      </c>
      <c r="BH20" s="40">
        <v>9</v>
      </c>
      <c r="BI20" s="40">
        <v>40</v>
      </c>
      <c r="BK20" s="60">
        <v>905</v>
      </c>
      <c r="BL20" s="63">
        <v>20</v>
      </c>
      <c r="BM20" s="61">
        <v>45</v>
      </c>
      <c r="BO20" s="40">
        <v>477</v>
      </c>
      <c r="BP20" s="40">
        <v>23</v>
      </c>
      <c r="BQ20" s="40">
        <v>101</v>
      </c>
      <c r="BS20" s="35">
        <v>351</v>
      </c>
      <c r="BT20" s="35">
        <v>13</v>
      </c>
      <c r="BU20" s="35">
        <v>58</v>
      </c>
      <c r="BW20" s="59">
        <v>1070</v>
      </c>
      <c r="BX20" s="59"/>
      <c r="BY20" s="59">
        <v>74</v>
      </c>
      <c r="BZ20" s="59">
        <v>6</v>
      </c>
      <c r="CB20" s="59">
        <v>2415</v>
      </c>
      <c r="CC20" s="59"/>
      <c r="CD20" s="59">
        <v>113</v>
      </c>
      <c r="CE20" s="59">
        <v>22</v>
      </c>
      <c r="CG20" s="143">
        <v>1476</v>
      </c>
      <c r="CH20" s="143">
        <v>0</v>
      </c>
      <c r="CI20" s="143">
        <v>137</v>
      </c>
      <c r="CJ20" s="143">
        <v>21</v>
      </c>
      <c r="CK20" s="40"/>
      <c r="CL20" s="143">
        <v>137</v>
      </c>
      <c r="CM20" s="143">
        <v>0</v>
      </c>
      <c r="CN20" s="143">
        <v>55</v>
      </c>
      <c r="CO20" s="143">
        <v>25</v>
      </c>
      <c r="CQ20" s="143">
        <v>703</v>
      </c>
      <c r="CR20" s="143">
        <v>0</v>
      </c>
      <c r="CS20" s="143">
        <v>199</v>
      </c>
      <c r="CT20" s="143">
        <v>35</v>
      </c>
    </row>
    <row r="21" spans="1:98" x14ac:dyDescent="0.2">
      <c r="A21" s="40">
        <f t="shared" si="0"/>
        <v>38</v>
      </c>
      <c r="B21" s="41">
        <f>B20+7</f>
        <v>40438</v>
      </c>
      <c r="C21" s="40" t="s">
        <v>50</v>
      </c>
      <c r="D21" s="41">
        <f>D20+7</f>
        <v>40444</v>
      </c>
      <c r="F21" s="40">
        <v>588</v>
      </c>
      <c r="G21" s="40">
        <v>223</v>
      </c>
      <c r="H21" s="40">
        <v>78</v>
      </c>
      <c r="J21" s="62">
        <v>311</v>
      </c>
      <c r="K21" s="62">
        <v>225</v>
      </c>
      <c r="L21" s="62"/>
      <c r="M21" s="62">
        <v>63</v>
      </c>
      <c r="N21" s="62"/>
      <c r="O21" s="40">
        <v>382</v>
      </c>
      <c r="P21" s="40">
        <v>179</v>
      </c>
      <c r="Q21" s="40">
        <v>121</v>
      </c>
      <c r="S21" s="40">
        <v>939</v>
      </c>
      <c r="T21" s="40">
        <v>337</v>
      </c>
      <c r="U21" s="40">
        <v>274</v>
      </c>
      <c r="W21" s="40">
        <v>201</v>
      </c>
      <c r="X21" s="40">
        <v>99</v>
      </c>
      <c r="Y21" s="40">
        <v>41</v>
      </c>
      <c r="AA21" s="40">
        <v>246</v>
      </c>
      <c r="AB21" s="40">
        <v>165</v>
      </c>
      <c r="AC21" s="40">
        <v>48</v>
      </c>
      <c r="AE21" s="40">
        <v>187</v>
      </c>
      <c r="AF21" s="40">
        <v>134</v>
      </c>
      <c r="AG21" s="40">
        <v>4</v>
      </c>
      <c r="AI21" s="229">
        <v>247</v>
      </c>
      <c r="AJ21" s="229">
        <v>147</v>
      </c>
      <c r="AK21" s="229">
        <v>55</v>
      </c>
      <c r="AM21" s="233"/>
      <c r="AN21" s="40"/>
      <c r="AQ21" s="35">
        <v>765</v>
      </c>
      <c r="AR21" s="35">
        <v>223</v>
      </c>
      <c r="AS21" s="35">
        <v>62</v>
      </c>
      <c r="AU21" s="68"/>
      <c r="AV21" s="68"/>
      <c r="AW21" s="68"/>
      <c r="AX21" s="69"/>
      <c r="AY21" s="283" t="s">
        <v>125</v>
      </c>
      <c r="AZ21" s="283"/>
      <c r="BA21" s="283"/>
      <c r="BC21" s="35">
        <v>109</v>
      </c>
      <c r="BD21" s="40">
        <v>9</v>
      </c>
      <c r="BE21" s="40">
        <v>55</v>
      </c>
      <c r="BG21" s="40">
        <v>159</v>
      </c>
      <c r="BH21" s="40">
        <v>9</v>
      </c>
      <c r="BI21" s="40">
        <v>46</v>
      </c>
      <c r="BK21" s="60">
        <v>948</v>
      </c>
      <c r="BL21" s="63">
        <v>20</v>
      </c>
      <c r="BM21" s="61">
        <v>56</v>
      </c>
      <c r="BO21" s="40">
        <v>502</v>
      </c>
      <c r="BP21" s="40">
        <v>23</v>
      </c>
      <c r="BQ21" s="40">
        <v>109</v>
      </c>
      <c r="BS21" s="35">
        <v>357</v>
      </c>
      <c r="BT21" s="35">
        <v>13</v>
      </c>
      <c r="BU21" s="35">
        <v>63</v>
      </c>
      <c r="BW21" s="59">
        <v>1132</v>
      </c>
      <c r="BX21" s="59"/>
      <c r="BY21" s="59">
        <v>77</v>
      </c>
      <c r="BZ21" s="59">
        <v>6</v>
      </c>
      <c r="CB21" s="59">
        <v>2433</v>
      </c>
      <c r="CC21" s="59"/>
      <c r="CD21" s="59">
        <v>116</v>
      </c>
      <c r="CE21" s="59">
        <v>22</v>
      </c>
      <c r="CG21" s="143">
        <v>1576</v>
      </c>
      <c r="CH21" s="143">
        <v>0</v>
      </c>
      <c r="CI21" s="143">
        <v>146</v>
      </c>
      <c r="CJ21" s="143">
        <v>21</v>
      </c>
      <c r="CK21" s="40"/>
      <c r="CL21" s="143">
        <v>168</v>
      </c>
      <c r="CM21" s="143">
        <v>0</v>
      </c>
      <c r="CN21" s="143">
        <v>70</v>
      </c>
      <c r="CO21" s="143">
        <v>25</v>
      </c>
      <c r="CQ21" s="143">
        <v>824</v>
      </c>
      <c r="CR21" s="143">
        <v>0</v>
      </c>
      <c r="CS21" s="143">
        <v>221</v>
      </c>
      <c r="CT21" s="143">
        <v>36</v>
      </c>
    </row>
    <row r="22" spans="1:98" ht="13.5" thickBot="1" x14ac:dyDescent="0.25">
      <c r="A22" s="40">
        <f t="shared" si="0"/>
        <v>39</v>
      </c>
      <c r="B22" s="41">
        <f>B21+7</f>
        <v>40445</v>
      </c>
      <c r="C22" s="40" t="s">
        <v>50</v>
      </c>
      <c r="D22" s="41">
        <f>D21+7</f>
        <v>40451</v>
      </c>
      <c r="F22" s="40">
        <v>711</v>
      </c>
      <c r="G22" s="40">
        <v>229</v>
      </c>
      <c r="H22" s="40">
        <v>96</v>
      </c>
      <c r="J22" s="62">
        <v>373</v>
      </c>
      <c r="K22" s="62">
        <v>238</v>
      </c>
      <c r="L22" s="62">
        <v>5</v>
      </c>
      <c r="M22" s="62">
        <v>92</v>
      </c>
      <c r="N22" s="62"/>
      <c r="O22" s="229">
        <v>401</v>
      </c>
      <c r="P22" s="229">
        <v>184</v>
      </c>
      <c r="Q22" s="229">
        <v>174</v>
      </c>
      <c r="S22" s="229">
        <v>958</v>
      </c>
      <c r="T22" s="229">
        <v>338</v>
      </c>
      <c r="U22" s="229">
        <v>283</v>
      </c>
      <c r="W22" s="229">
        <v>206</v>
      </c>
      <c r="X22" s="229">
        <v>101</v>
      </c>
      <c r="Y22" s="229">
        <v>41</v>
      </c>
      <c r="AA22" s="229">
        <v>268</v>
      </c>
      <c r="AB22" s="229">
        <v>168</v>
      </c>
      <c r="AC22" s="229">
        <v>56</v>
      </c>
      <c r="AE22" s="229">
        <v>222</v>
      </c>
      <c r="AF22" s="229">
        <v>144</v>
      </c>
      <c r="AG22" s="229">
        <v>11</v>
      </c>
      <c r="AL22" s="30"/>
      <c r="AM22" s="233"/>
      <c r="AN22" s="233"/>
      <c r="AO22" s="233"/>
      <c r="AQ22" s="35">
        <v>826</v>
      </c>
      <c r="AR22" s="35">
        <v>232</v>
      </c>
      <c r="AS22" s="35">
        <v>84</v>
      </c>
      <c r="BC22" s="65">
        <v>154</v>
      </c>
      <c r="BD22" s="65">
        <v>10</v>
      </c>
      <c r="BE22" s="65">
        <v>67</v>
      </c>
      <c r="BG22" s="40">
        <v>187</v>
      </c>
      <c r="BH22" s="40">
        <v>9</v>
      </c>
      <c r="BI22" s="40">
        <v>47</v>
      </c>
      <c r="BK22" s="60">
        <v>1045</v>
      </c>
      <c r="BL22" s="63">
        <v>20</v>
      </c>
      <c r="BM22" s="61">
        <v>61</v>
      </c>
      <c r="BO22" s="40">
        <v>541</v>
      </c>
      <c r="BP22" s="40">
        <v>23</v>
      </c>
      <c r="BQ22" s="40">
        <v>120</v>
      </c>
      <c r="BS22" s="35">
        <v>407</v>
      </c>
      <c r="BT22" s="35">
        <v>14</v>
      </c>
      <c r="BU22" s="35">
        <v>76</v>
      </c>
      <c r="BW22" s="59">
        <v>1269</v>
      </c>
      <c r="BX22" s="59"/>
      <c r="BY22" s="59">
        <v>84</v>
      </c>
      <c r="BZ22" s="59">
        <v>6</v>
      </c>
      <c r="CB22" s="59">
        <v>2506</v>
      </c>
      <c r="CC22" s="59">
        <v>7</v>
      </c>
      <c r="CD22" s="59">
        <v>139</v>
      </c>
      <c r="CE22" s="59">
        <v>22</v>
      </c>
      <c r="CG22" s="143">
        <v>1707</v>
      </c>
      <c r="CH22" s="143">
        <v>2</v>
      </c>
      <c r="CI22" s="143">
        <v>164</v>
      </c>
      <c r="CJ22" s="143">
        <v>21</v>
      </c>
      <c r="CK22" s="40"/>
      <c r="CL22" s="143">
        <v>194</v>
      </c>
      <c r="CM22" s="143">
        <v>0</v>
      </c>
      <c r="CN22" s="143">
        <v>116</v>
      </c>
      <c r="CO22" s="143">
        <v>26</v>
      </c>
      <c r="CQ22" s="143">
        <v>983</v>
      </c>
      <c r="CR22" s="143">
        <v>1</v>
      </c>
      <c r="CS22" s="143">
        <v>253</v>
      </c>
      <c r="CT22" s="143">
        <v>39</v>
      </c>
    </row>
    <row r="23" spans="1:98" ht="13.5" thickBot="1" x14ac:dyDescent="0.25">
      <c r="A23" s="40">
        <f t="shared" si="0"/>
        <v>40</v>
      </c>
      <c r="B23" s="41">
        <f>B22+7</f>
        <v>40452</v>
      </c>
      <c r="C23" s="40" t="s">
        <v>50</v>
      </c>
      <c r="D23" s="41">
        <f>D22+7</f>
        <v>40458</v>
      </c>
      <c r="F23" s="229">
        <v>897</v>
      </c>
      <c r="G23" s="229">
        <v>254</v>
      </c>
      <c r="H23" s="229">
        <v>176</v>
      </c>
      <c r="J23" s="62">
        <v>449</v>
      </c>
      <c r="K23" s="62">
        <v>254</v>
      </c>
      <c r="L23" s="62">
        <v>33</v>
      </c>
      <c r="M23" s="62">
        <v>179</v>
      </c>
      <c r="N23" s="62"/>
      <c r="P23" s="47"/>
      <c r="AI23" s="47"/>
      <c r="AJ23" s="47"/>
      <c r="AK23" s="47"/>
      <c r="AQ23" s="229">
        <v>833</v>
      </c>
      <c r="AR23" s="229">
        <v>232</v>
      </c>
      <c r="AS23" s="229">
        <v>84</v>
      </c>
      <c r="BC23" s="233"/>
      <c r="BD23" s="233"/>
      <c r="BE23" s="233"/>
      <c r="BG23" s="65">
        <v>208</v>
      </c>
      <c r="BH23" s="65">
        <v>9</v>
      </c>
      <c r="BI23" s="65">
        <v>52</v>
      </c>
      <c r="BK23" s="70">
        <v>1078</v>
      </c>
      <c r="BL23" s="71">
        <v>20</v>
      </c>
      <c r="BM23" s="71">
        <v>66</v>
      </c>
      <c r="BO23" s="65">
        <v>546</v>
      </c>
      <c r="BP23" s="65">
        <v>23</v>
      </c>
      <c r="BQ23" s="65">
        <v>121</v>
      </c>
      <c r="BS23" s="65">
        <v>411</v>
      </c>
      <c r="BT23" s="65">
        <v>14</v>
      </c>
      <c r="BU23" s="65">
        <v>78</v>
      </c>
      <c r="BW23" s="59">
        <v>1524</v>
      </c>
      <c r="BX23" s="59">
        <v>13</v>
      </c>
      <c r="BY23" s="59">
        <v>111</v>
      </c>
      <c r="BZ23" s="59">
        <v>6</v>
      </c>
      <c r="CB23" s="59">
        <v>2705</v>
      </c>
      <c r="CC23" s="59">
        <v>14</v>
      </c>
      <c r="CD23" s="59">
        <v>149</v>
      </c>
      <c r="CE23" s="59">
        <v>22</v>
      </c>
      <c r="CG23" s="143">
        <v>1852</v>
      </c>
      <c r="CH23" s="143">
        <v>7</v>
      </c>
      <c r="CI23" s="143">
        <v>195</v>
      </c>
      <c r="CJ23" s="143">
        <v>21</v>
      </c>
      <c r="CK23" s="40"/>
      <c r="CL23" s="143">
        <v>214</v>
      </c>
      <c r="CM23" s="143">
        <v>0</v>
      </c>
      <c r="CN23" s="143">
        <v>164</v>
      </c>
      <c r="CO23" s="143">
        <v>32</v>
      </c>
      <c r="CQ23" s="143">
        <v>1051</v>
      </c>
      <c r="CR23" s="143">
        <v>1</v>
      </c>
      <c r="CS23" s="143">
        <v>280</v>
      </c>
      <c r="CT23" s="143">
        <v>43</v>
      </c>
    </row>
    <row r="24" spans="1:98" x14ac:dyDescent="0.2">
      <c r="A24" s="40">
        <f t="shared" si="0"/>
        <v>41</v>
      </c>
      <c r="B24" s="41">
        <f t="shared" ref="B24:B34" si="3">B23+7</f>
        <v>40459</v>
      </c>
      <c r="C24" s="40" t="s">
        <v>50</v>
      </c>
      <c r="D24" s="41">
        <f t="shared" ref="D24:D34" si="4">D23+7</f>
        <v>40465</v>
      </c>
      <c r="J24" s="62">
        <v>532</v>
      </c>
      <c r="K24" s="62">
        <v>268</v>
      </c>
      <c r="L24" s="62">
        <v>126</v>
      </c>
      <c r="M24" s="62">
        <v>286</v>
      </c>
      <c r="N24" s="62"/>
      <c r="P24" s="47"/>
      <c r="AE24" s="47"/>
      <c r="AF24" s="47"/>
      <c r="AG24" s="47"/>
      <c r="AI24" s="47"/>
      <c r="AJ24" s="47"/>
      <c r="AK24" s="47"/>
      <c r="AL24" s="47"/>
      <c r="AQ24" s="233"/>
      <c r="AR24" s="233"/>
      <c r="AS24" s="233"/>
      <c r="BW24" s="59">
        <v>1624</v>
      </c>
      <c r="BX24" s="59">
        <v>15</v>
      </c>
      <c r="BY24" s="59">
        <v>113</v>
      </c>
      <c r="BZ24" s="59">
        <v>7</v>
      </c>
      <c r="CB24" s="59">
        <v>2867</v>
      </c>
      <c r="CC24" s="59">
        <v>22</v>
      </c>
      <c r="CD24" s="59">
        <v>155</v>
      </c>
      <c r="CE24" s="59">
        <v>22</v>
      </c>
      <c r="CG24" s="143">
        <v>1902</v>
      </c>
      <c r="CH24" s="143">
        <v>18</v>
      </c>
      <c r="CI24" s="143">
        <v>238</v>
      </c>
      <c r="CJ24" s="143">
        <v>21</v>
      </c>
      <c r="CK24" s="40"/>
      <c r="CL24" s="143">
        <v>233</v>
      </c>
      <c r="CM24" s="143">
        <v>0</v>
      </c>
      <c r="CN24" s="143">
        <v>195</v>
      </c>
      <c r="CO24" s="143">
        <v>32</v>
      </c>
      <c r="CQ24" s="143">
        <v>1074</v>
      </c>
      <c r="CR24" s="143">
        <v>2</v>
      </c>
      <c r="CS24" s="143">
        <v>293</v>
      </c>
      <c r="CT24" s="143">
        <v>45</v>
      </c>
    </row>
    <row r="25" spans="1:98" x14ac:dyDescent="0.2">
      <c r="A25" s="40">
        <f t="shared" si="0"/>
        <v>42</v>
      </c>
      <c r="B25" s="41">
        <f t="shared" si="3"/>
        <v>40466</v>
      </c>
      <c r="C25" s="40" t="s">
        <v>50</v>
      </c>
      <c r="D25" s="41">
        <f t="shared" si="4"/>
        <v>40472</v>
      </c>
      <c r="J25" s="62">
        <v>679</v>
      </c>
      <c r="K25" s="62">
        <v>305</v>
      </c>
      <c r="L25" s="62">
        <v>294</v>
      </c>
      <c r="M25" s="62">
        <v>361</v>
      </c>
      <c r="N25" s="62"/>
      <c r="P25" s="47"/>
      <c r="AE25" s="47"/>
      <c r="AF25" s="47"/>
      <c r="AG25" s="47"/>
      <c r="AL25" s="47"/>
      <c r="BW25" s="59">
        <v>1753</v>
      </c>
      <c r="BX25" s="59">
        <v>22</v>
      </c>
      <c r="BY25" s="59">
        <v>120</v>
      </c>
      <c r="BZ25" s="59">
        <v>11</v>
      </c>
      <c r="CB25" s="59">
        <v>3035</v>
      </c>
      <c r="CC25" s="59">
        <v>36</v>
      </c>
      <c r="CD25" s="59">
        <v>162</v>
      </c>
      <c r="CE25" s="59">
        <v>22</v>
      </c>
      <c r="CG25" s="143">
        <v>2313</v>
      </c>
      <c r="CH25" s="143">
        <v>44</v>
      </c>
      <c r="CI25" s="143">
        <v>264</v>
      </c>
      <c r="CJ25" s="143">
        <v>21</v>
      </c>
      <c r="CK25" s="40"/>
      <c r="CL25" s="143">
        <v>272</v>
      </c>
      <c r="CM25" s="143">
        <v>2</v>
      </c>
      <c r="CN25" s="143">
        <v>211</v>
      </c>
      <c r="CO25" s="143">
        <v>32</v>
      </c>
      <c r="CQ25" s="143">
        <v>1127</v>
      </c>
      <c r="CR25" s="143">
        <v>4</v>
      </c>
      <c r="CS25" s="143">
        <v>321</v>
      </c>
      <c r="CT25" s="143">
        <v>58</v>
      </c>
    </row>
    <row r="26" spans="1:98" x14ac:dyDescent="0.2">
      <c r="A26" s="40">
        <f t="shared" si="0"/>
        <v>43</v>
      </c>
      <c r="B26" s="41">
        <f t="shared" si="3"/>
        <v>40473</v>
      </c>
      <c r="C26" s="40" t="s">
        <v>50</v>
      </c>
      <c r="D26" s="41">
        <f t="shared" si="4"/>
        <v>40479</v>
      </c>
      <c r="F26" s="47"/>
      <c r="J26" s="62">
        <v>724</v>
      </c>
      <c r="K26" s="62">
        <v>324</v>
      </c>
      <c r="L26" s="62">
        <v>663</v>
      </c>
      <c r="M26" s="62">
        <v>489</v>
      </c>
      <c r="N26" s="62"/>
      <c r="V26" s="47"/>
      <c r="W26" s="47"/>
      <c r="X26" s="47"/>
      <c r="AF26" s="40"/>
      <c r="AH26" s="54"/>
      <c r="AO26"/>
      <c r="AQ26"/>
      <c r="BW26" s="59">
        <v>1774</v>
      </c>
      <c r="BX26" s="59">
        <v>37</v>
      </c>
      <c r="BY26" s="59">
        <v>146</v>
      </c>
      <c r="BZ26" s="59">
        <v>11</v>
      </c>
      <c r="CB26" s="59">
        <v>3100</v>
      </c>
      <c r="CC26" s="59">
        <v>61</v>
      </c>
      <c r="CD26" s="59">
        <v>168</v>
      </c>
      <c r="CE26" s="59">
        <v>22</v>
      </c>
      <c r="CG26" s="143">
        <v>2686</v>
      </c>
      <c r="CH26" s="143">
        <v>56</v>
      </c>
      <c r="CI26" s="143">
        <v>270</v>
      </c>
      <c r="CJ26" s="143">
        <v>22</v>
      </c>
      <c r="CK26" s="40"/>
      <c r="CL26" s="143">
        <v>302</v>
      </c>
      <c r="CM26" s="143">
        <v>6</v>
      </c>
      <c r="CN26" s="143">
        <v>223</v>
      </c>
      <c r="CO26" s="143">
        <v>34</v>
      </c>
      <c r="CQ26" s="143">
        <v>1190</v>
      </c>
      <c r="CR26" s="143">
        <v>6</v>
      </c>
      <c r="CS26" s="143">
        <v>348</v>
      </c>
      <c r="CT26" s="143">
        <v>70</v>
      </c>
    </row>
    <row r="27" spans="1:98" x14ac:dyDescent="0.2">
      <c r="A27" s="40">
        <f t="shared" si="0"/>
        <v>44</v>
      </c>
      <c r="B27" s="41">
        <f t="shared" si="3"/>
        <v>40480</v>
      </c>
      <c r="C27" s="40" t="s">
        <v>50</v>
      </c>
      <c r="D27" s="41">
        <f t="shared" si="4"/>
        <v>40486</v>
      </c>
      <c r="F27" s="47"/>
      <c r="J27" s="62">
        <v>747</v>
      </c>
      <c r="K27" s="62">
        <v>332</v>
      </c>
      <c r="L27" s="62">
        <v>994</v>
      </c>
      <c r="M27" s="62">
        <v>569</v>
      </c>
      <c r="N27" s="62"/>
      <c r="V27" s="47"/>
      <c r="W27" s="47"/>
      <c r="X27" s="47"/>
      <c r="AF27" s="40"/>
      <c r="AH27" s="54"/>
      <c r="AO27"/>
      <c r="AQ27"/>
      <c r="BW27" s="59">
        <v>1796</v>
      </c>
      <c r="BX27" s="59">
        <v>83</v>
      </c>
      <c r="BY27" s="59">
        <v>157</v>
      </c>
      <c r="BZ27" s="59">
        <v>11</v>
      </c>
      <c r="CB27" s="59">
        <v>3141</v>
      </c>
      <c r="CC27" s="59">
        <v>87</v>
      </c>
      <c r="CD27" s="59">
        <v>174</v>
      </c>
      <c r="CE27" s="59">
        <v>22</v>
      </c>
      <c r="CG27" s="143">
        <v>2895</v>
      </c>
      <c r="CH27" s="143">
        <v>63</v>
      </c>
      <c r="CI27" s="143">
        <v>314</v>
      </c>
      <c r="CJ27" s="143">
        <v>22</v>
      </c>
      <c r="CK27" s="40"/>
      <c r="CL27" s="143">
        <v>319</v>
      </c>
      <c r="CM27" s="143">
        <v>21</v>
      </c>
      <c r="CN27" s="143">
        <v>245</v>
      </c>
      <c r="CO27" s="143">
        <v>44</v>
      </c>
      <c r="CQ27" s="143">
        <v>1292</v>
      </c>
      <c r="CR27" s="143">
        <v>6</v>
      </c>
      <c r="CS27" s="143">
        <v>389</v>
      </c>
      <c r="CT27" s="143">
        <v>80</v>
      </c>
    </row>
    <row r="28" spans="1:98" x14ac:dyDescent="0.2">
      <c r="A28" s="40">
        <f t="shared" si="0"/>
        <v>45</v>
      </c>
      <c r="B28" s="41">
        <f t="shared" si="3"/>
        <v>40487</v>
      </c>
      <c r="C28" s="40" t="s">
        <v>50</v>
      </c>
      <c r="D28" s="41">
        <f t="shared" si="4"/>
        <v>40493</v>
      </c>
      <c r="F28" s="47"/>
      <c r="J28" s="62">
        <v>747</v>
      </c>
      <c r="K28" s="62">
        <v>344</v>
      </c>
      <c r="L28" s="62">
        <v>1072</v>
      </c>
      <c r="M28" s="62">
        <v>820</v>
      </c>
      <c r="N28" s="62"/>
      <c r="V28" s="47"/>
      <c r="W28" s="47"/>
      <c r="X28" s="47"/>
      <c r="AF28" s="40"/>
      <c r="AH28" s="54"/>
      <c r="AO28"/>
      <c r="AQ28"/>
      <c r="BW28" s="59">
        <v>1826</v>
      </c>
      <c r="BX28" s="59">
        <v>188</v>
      </c>
      <c r="BY28" s="59">
        <v>189</v>
      </c>
      <c r="BZ28" s="59">
        <v>11</v>
      </c>
      <c r="CB28" s="59">
        <v>3163</v>
      </c>
      <c r="CC28" s="59">
        <v>149</v>
      </c>
      <c r="CD28" s="59">
        <v>184</v>
      </c>
      <c r="CE28" s="59">
        <v>22</v>
      </c>
      <c r="CG28" s="143">
        <v>2979</v>
      </c>
      <c r="CH28" s="143">
        <v>261</v>
      </c>
      <c r="CI28" s="143">
        <v>425</v>
      </c>
      <c r="CJ28" s="143">
        <v>25</v>
      </c>
      <c r="CK28" s="40"/>
      <c r="CL28" s="143">
        <v>329</v>
      </c>
      <c r="CM28" s="143">
        <v>26</v>
      </c>
      <c r="CN28" s="143">
        <v>258</v>
      </c>
      <c r="CO28" s="143">
        <v>48</v>
      </c>
      <c r="CQ28" s="143">
        <v>1299</v>
      </c>
      <c r="CR28" s="143">
        <v>8</v>
      </c>
      <c r="CS28" s="143">
        <v>391</v>
      </c>
      <c r="CT28" s="143">
        <v>84</v>
      </c>
    </row>
    <row r="29" spans="1:98" x14ac:dyDescent="0.2">
      <c r="A29" s="40">
        <f t="shared" si="0"/>
        <v>46</v>
      </c>
      <c r="B29" s="41">
        <f t="shared" si="3"/>
        <v>40494</v>
      </c>
      <c r="C29" s="40" t="s">
        <v>50</v>
      </c>
      <c r="D29" s="41">
        <f t="shared" si="4"/>
        <v>40500</v>
      </c>
      <c r="F29" s="47"/>
      <c r="J29" s="62">
        <v>757</v>
      </c>
      <c r="K29" s="62">
        <v>348</v>
      </c>
      <c r="L29" s="62">
        <v>1126</v>
      </c>
      <c r="M29" s="62">
        <v>831</v>
      </c>
      <c r="N29" s="62"/>
      <c r="V29" s="47"/>
      <c r="W29" s="47"/>
      <c r="X29" s="47"/>
      <c r="AF29" s="40"/>
      <c r="AH29" s="54"/>
      <c r="AO29"/>
      <c r="AQ29"/>
      <c r="BW29" s="59">
        <v>1838</v>
      </c>
      <c r="BX29" s="59">
        <v>261</v>
      </c>
      <c r="BY29" s="59">
        <v>195</v>
      </c>
      <c r="BZ29" s="59">
        <v>11</v>
      </c>
      <c r="CB29" s="59">
        <v>3174</v>
      </c>
      <c r="CC29" s="59">
        <v>164</v>
      </c>
      <c r="CD29" s="59">
        <v>208</v>
      </c>
      <c r="CE29" s="59">
        <v>22</v>
      </c>
      <c r="CG29" s="143">
        <v>3089</v>
      </c>
      <c r="CH29" s="143">
        <v>297</v>
      </c>
      <c r="CI29" s="143">
        <v>456</v>
      </c>
      <c r="CJ29" s="143">
        <v>26</v>
      </c>
      <c r="CK29" s="40"/>
      <c r="CL29" s="146">
        <v>354</v>
      </c>
      <c r="CM29" s="146">
        <v>88</v>
      </c>
      <c r="CN29" s="146">
        <v>325</v>
      </c>
      <c r="CO29" s="146">
        <v>55</v>
      </c>
      <c r="CQ29" s="143">
        <v>1316</v>
      </c>
      <c r="CR29" s="143">
        <v>8</v>
      </c>
      <c r="CS29" s="143">
        <v>403</v>
      </c>
      <c r="CT29" s="143">
        <v>84</v>
      </c>
    </row>
    <row r="30" spans="1:98" x14ac:dyDescent="0.2">
      <c r="A30" s="40">
        <f t="shared" si="0"/>
        <v>47</v>
      </c>
      <c r="B30" s="41">
        <f t="shared" si="3"/>
        <v>40501</v>
      </c>
      <c r="C30" s="40" t="s">
        <v>50</v>
      </c>
      <c r="D30" s="41">
        <f t="shared" si="4"/>
        <v>40507</v>
      </c>
      <c r="F30" s="47"/>
      <c r="J30" s="62">
        <v>759</v>
      </c>
      <c r="K30" s="62">
        <v>349</v>
      </c>
      <c r="L30" s="62">
        <v>1144</v>
      </c>
      <c r="M30" s="62">
        <v>837</v>
      </c>
      <c r="N30" s="62"/>
      <c r="V30" s="47"/>
      <c r="W30" s="47"/>
      <c r="X30" s="47"/>
      <c r="AF30" s="40"/>
      <c r="AH30" s="54"/>
      <c r="AO30"/>
      <c r="AQ30"/>
      <c r="BW30" s="59">
        <v>1848</v>
      </c>
      <c r="BX30" s="59">
        <v>296</v>
      </c>
      <c r="BY30" s="59">
        <v>196</v>
      </c>
      <c r="BZ30" s="59">
        <v>11</v>
      </c>
      <c r="CB30" s="59">
        <v>3177</v>
      </c>
      <c r="CC30" s="59">
        <v>168</v>
      </c>
      <c r="CD30" s="59">
        <v>211</v>
      </c>
      <c r="CE30" s="59">
        <v>22</v>
      </c>
      <c r="CG30" s="143">
        <v>3106</v>
      </c>
      <c r="CH30" s="143">
        <v>308</v>
      </c>
      <c r="CI30" s="143">
        <v>468</v>
      </c>
      <c r="CJ30" s="143">
        <v>26</v>
      </c>
      <c r="CK30" s="40"/>
      <c r="CL30" s="143"/>
      <c r="CM30" s="143"/>
      <c r="CN30" s="143"/>
      <c r="CO30" s="143"/>
      <c r="CQ30" s="143">
        <v>1320</v>
      </c>
      <c r="CR30" s="143">
        <v>8</v>
      </c>
      <c r="CS30" s="143">
        <v>407</v>
      </c>
      <c r="CT30" s="143">
        <v>87</v>
      </c>
    </row>
    <row r="31" spans="1:98" x14ac:dyDescent="0.2">
      <c r="A31" s="40">
        <f t="shared" si="0"/>
        <v>48</v>
      </c>
      <c r="B31" s="41">
        <f t="shared" si="3"/>
        <v>40508</v>
      </c>
      <c r="C31" s="40" t="s">
        <v>50</v>
      </c>
      <c r="D31" s="41">
        <f t="shared" si="4"/>
        <v>40514</v>
      </c>
      <c r="F31" s="47"/>
      <c r="J31" s="229">
        <v>759</v>
      </c>
      <c r="K31" s="229">
        <v>349</v>
      </c>
      <c r="L31" s="45">
        <v>1161</v>
      </c>
      <c r="M31" s="45">
        <v>837</v>
      </c>
      <c r="N31" s="62"/>
      <c r="V31" s="47"/>
      <c r="W31" s="47"/>
      <c r="X31" s="47"/>
      <c r="AF31" s="40"/>
      <c r="AH31" s="54"/>
      <c r="AO31"/>
      <c r="AQ31"/>
      <c r="BW31" s="59">
        <v>1848</v>
      </c>
      <c r="BX31" s="59">
        <v>319</v>
      </c>
      <c r="BY31" s="59">
        <v>203</v>
      </c>
      <c r="BZ31" s="59">
        <v>11</v>
      </c>
      <c r="CB31" s="59">
        <v>3184</v>
      </c>
      <c r="CC31" s="59">
        <v>223</v>
      </c>
      <c r="CD31" s="59">
        <v>213</v>
      </c>
      <c r="CE31" s="59">
        <v>22</v>
      </c>
      <c r="CG31" s="143">
        <v>3115</v>
      </c>
      <c r="CH31" s="143">
        <v>310</v>
      </c>
      <c r="CI31" s="143">
        <v>476</v>
      </c>
      <c r="CJ31" s="143">
        <v>27</v>
      </c>
      <c r="CK31" s="40"/>
      <c r="CL31" s="143"/>
      <c r="CM31" s="143"/>
      <c r="CN31" s="143"/>
      <c r="CO31" s="143"/>
      <c r="CQ31" s="143">
        <v>1320</v>
      </c>
      <c r="CR31" s="143">
        <v>8</v>
      </c>
      <c r="CS31" s="143">
        <v>412</v>
      </c>
      <c r="CT31" s="143">
        <v>87</v>
      </c>
    </row>
    <row r="32" spans="1:98" x14ac:dyDescent="0.2">
      <c r="A32" s="40">
        <f t="shared" si="0"/>
        <v>49</v>
      </c>
      <c r="B32" s="41">
        <f t="shared" si="3"/>
        <v>40515</v>
      </c>
      <c r="C32" s="40" t="s">
        <v>50</v>
      </c>
      <c r="D32" s="41">
        <f t="shared" si="4"/>
        <v>40521</v>
      </c>
      <c r="AF32" s="40"/>
      <c r="AH32" s="54"/>
      <c r="AO32"/>
      <c r="AQ32"/>
      <c r="BW32" s="59">
        <v>1848</v>
      </c>
      <c r="BX32" s="59">
        <v>336</v>
      </c>
      <c r="BY32" s="59">
        <v>207</v>
      </c>
      <c r="BZ32" s="59">
        <v>11</v>
      </c>
      <c r="CB32" s="59">
        <v>3193</v>
      </c>
      <c r="CC32" s="59">
        <v>240</v>
      </c>
      <c r="CD32" s="59">
        <v>217</v>
      </c>
      <c r="CE32" s="59">
        <v>22</v>
      </c>
      <c r="CG32" s="144">
        <v>3119</v>
      </c>
      <c r="CH32" s="143">
        <v>318</v>
      </c>
      <c r="CI32" s="143">
        <v>516</v>
      </c>
      <c r="CJ32" s="144">
        <v>29</v>
      </c>
      <c r="CK32" s="40"/>
      <c r="CL32" s="144"/>
      <c r="CM32" s="143"/>
      <c r="CN32" s="143"/>
      <c r="CO32" s="144"/>
      <c r="CQ32" s="143">
        <v>1321</v>
      </c>
      <c r="CR32" s="143">
        <v>8</v>
      </c>
      <c r="CS32" s="143">
        <v>422</v>
      </c>
      <c r="CT32" s="143">
        <v>90</v>
      </c>
    </row>
    <row r="33" spans="1:98" x14ac:dyDescent="0.2">
      <c r="A33" s="40">
        <f t="shared" si="0"/>
        <v>50</v>
      </c>
      <c r="B33" s="41">
        <f t="shared" si="3"/>
        <v>40522</v>
      </c>
      <c r="C33" s="40" t="s">
        <v>50</v>
      </c>
      <c r="D33" s="41">
        <f t="shared" si="4"/>
        <v>40528</v>
      </c>
      <c r="AF33" s="40"/>
      <c r="AH33" s="54"/>
      <c r="AO33"/>
      <c r="AQ33"/>
      <c r="BW33" s="59">
        <v>1848</v>
      </c>
      <c r="BX33" s="59">
        <v>368</v>
      </c>
      <c r="BY33" s="59">
        <v>217</v>
      </c>
      <c r="BZ33" s="59">
        <v>11</v>
      </c>
      <c r="CB33" s="59">
        <v>3195</v>
      </c>
      <c r="CC33" s="59">
        <v>252</v>
      </c>
      <c r="CD33" s="59">
        <v>221</v>
      </c>
      <c r="CE33" s="59">
        <v>22</v>
      </c>
      <c r="CG33" s="145"/>
      <c r="CH33" s="146">
        <v>319</v>
      </c>
      <c r="CI33" s="146">
        <v>518</v>
      </c>
      <c r="CJ33" s="145"/>
      <c r="CL33" s="143"/>
      <c r="CM33" s="144"/>
      <c r="CN33" s="144"/>
      <c r="CO33" s="143"/>
      <c r="CQ33" s="146">
        <v>1321</v>
      </c>
      <c r="CR33" s="146">
        <v>10</v>
      </c>
      <c r="CS33" s="146">
        <v>428</v>
      </c>
      <c r="CT33" s="146">
        <v>92</v>
      </c>
    </row>
    <row r="34" spans="1:98" ht="13.5" thickBot="1" x14ac:dyDescent="0.25">
      <c r="A34" s="40">
        <f t="shared" si="0"/>
        <v>51</v>
      </c>
      <c r="B34" s="41">
        <f t="shared" si="3"/>
        <v>40529</v>
      </c>
      <c r="C34" s="40" t="s">
        <v>50</v>
      </c>
      <c r="D34" s="41">
        <f t="shared" si="4"/>
        <v>40535</v>
      </c>
      <c r="AF34" s="40"/>
      <c r="AH34" s="54"/>
      <c r="AO34"/>
      <c r="AQ34"/>
      <c r="BW34" s="72">
        <v>1848</v>
      </c>
      <c r="BX34" s="72">
        <v>372</v>
      </c>
      <c r="BY34" s="72">
        <v>222</v>
      </c>
      <c r="BZ34" s="72">
        <v>11</v>
      </c>
      <c r="CB34" s="73">
        <v>3195</v>
      </c>
      <c r="CC34" s="73">
        <v>252</v>
      </c>
      <c r="CD34" s="73">
        <v>221</v>
      </c>
      <c r="CE34" s="73">
        <v>22</v>
      </c>
      <c r="CG34" s="143"/>
      <c r="CH34" s="143"/>
      <c r="CI34" s="143"/>
      <c r="CJ34" s="143"/>
    </row>
    <row r="35" spans="1:98" x14ac:dyDescent="0.2">
      <c r="A35" s="40"/>
      <c r="B35" s="41"/>
      <c r="C35" s="40"/>
      <c r="D35" s="41"/>
      <c r="AF35" s="40"/>
      <c r="AH35" s="54"/>
      <c r="AO35"/>
      <c r="AQ35"/>
    </row>
    <row r="36" spans="1:98" x14ac:dyDescent="0.2">
      <c r="A36" s="40"/>
      <c r="B36" s="41"/>
      <c r="C36" s="40"/>
      <c r="D36" s="41"/>
      <c r="AF36" s="40"/>
      <c r="AH36" s="54"/>
      <c r="AO36"/>
      <c r="AQ36"/>
    </row>
    <row r="37" spans="1:98" x14ac:dyDescent="0.2">
      <c r="A37" s="40"/>
      <c r="B37" s="41"/>
      <c r="C37" s="40"/>
      <c r="D37" s="41"/>
      <c r="AF37" s="40"/>
      <c r="AH37" s="54"/>
      <c r="AO37"/>
      <c r="AQ37"/>
    </row>
    <row r="38" spans="1:98" x14ac:dyDescent="0.2">
      <c r="A38" s="40"/>
      <c r="B38" s="41"/>
      <c r="C38" s="40"/>
      <c r="D38" s="41"/>
      <c r="AF38" s="40"/>
      <c r="AH38" s="54"/>
      <c r="AO38"/>
      <c r="AQ38"/>
    </row>
    <row r="39" spans="1:98" x14ac:dyDescent="0.2">
      <c r="AF39" s="40"/>
      <c r="AH39" s="54"/>
      <c r="AO39"/>
      <c r="AQ39"/>
    </row>
    <row r="40" spans="1:98" x14ac:dyDescent="0.2">
      <c r="AF40" s="40"/>
      <c r="AH40" s="54"/>
      <c r="AO40"/>
      <c r="AQ40"/>
    </row>
    <row r="41" spans="1:98" x14ac:dyDescent="0.2">
      <c r="AF41" s="40"/>
      <c r="AH41" s="54"/>
      <c r="AO41"/>
      <c r="AQ41"/>
    </row>
    <row r="42" spans="1:98" x14ac:dyDescent="0.2">
      <c r="AF42" s="40"/>
      <c r="AH42" s="54"/>
      <c r="AO42"/>
      <c r="AQ42"/>
    </row>
    <row r="43" spans="1:98" x14ac:dyDescent="0.2">
      <c r="AF43" s="40"/>
      <c r="AH43" s="54"/>
      <c r="AO43"/>
      <c r="AQ43"/>
    </row>
    <row r="44" spans="1:98" x14ac:dyDescent="0.2">
      <c r="AF44" s="40"/>
      <c r="AH44" s="54"/>
      <c r="AO44"/>
      <c r="AQ44"/>
    </row>
    <row r="45" spans="1:98" x14ac:dyDescent="0.2">
      <c r="AF45" s="40"/>
      <c r="AH45" s="54"/>
      <c r="AO45"/>
      <c r="AQ45"/>
    </row>
    <row r="46" spans="1:98" x14ac:dyDescent="0.2">
      <c r="AF46" s="40"/>
      <c r="AH46" s="54"/>
      <c r="AO46"/>
      <c r="AQ46"/>
    </row>
  </sheetData>
  <mergeCells count="17">
    <mergeCell ref="CG1:CT1"/>
    <mergeCell ref="CG2:CT2"/>
    <mergeCell ref="CQ3:CT3"/>
    <mergeCell ref="CL3:CO3"/>
    <mergeCell ref="AY20:BA20"/>
    <mergeCell ref="CG3:CJ3"/>
    <mergeCell ref="BW3:BZ3"/>
    <mergeCell ref="CB3:CE3"/>
    <mergeCell ref="BO3:BQ3"/>
    <mergeCell ref="BS3:BU3"/>
    <mergeCell ref="AY21:BA21"/>
    <mergeCell ref="F2:Q2"/>
    <mergeCell ref="S2:AC2"/>
    <mergeCell ref="AE2:AO2"/>
    <mergeCell ref="AQ2:BA2"/>
    <mergeCell ref="AY18:BA18"/>
    <mergeCell ref="AY19:BA19"/>
  </mergeCells>
  <printOptions horizontalCentered="1"/>
  <pageMargins left="0.5" right="0.5" top="1" bottom="1" header="0.5" footer="0.5"/>
  <pageSetup orientation="landscape" r:id="rId1"/>
  <headerFooter alignWithMargins="0"/>
  <colBreaks count="4" manualBreakCount="4">
    <brk id="18" max="22" man="1"/>
    <brk id="30" max="22" man="1"/>
    <brk id="42" max="22" man="1"/>
    <brk id="54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9FEB-3D41-4029-A441-498AE360B109}">
  <dimension ref="A1:CN40"/>
  <sheetViews>
    <sheetView workbookViewId="0">
      <pane xSplit="1" topLeftCell="BK1" activePane="topRight" state="frozen"/>
      <selection pane="topRight" activeCell="BV24" sqref="BV24"/>
    </sheetView>
  </sheetViews>
  <sheetFormatPr defaultColWidth="9.140625" defaultRowHeight="12.75" x14ac:dyDescent="0.2"/>
  <cols>
    <col min="1" max="1" width="8.5703125" style="54" customWidth="1"/>
    <col min="2" max="2" width="7.42578125" style="54" customWidth="1"/>
    <col min="3" max="3" width="3.28515625" style="54" customWidth="1"/>
    <col min="4" max="4" width="8.7109375" style="54" customWidth="1"/>
    <col min="5" max="7" width="9.42578125" style="54" bestFit="1" customWidth="1"/>
    <col min="8" max="8" width="2.42578125" style="54" customWidth="1"/>
    <col min="9" max="9" width="9.42578125" style="54" bestFit="1" customWidth="1"/>
    <col min="10" max="10" width="9.28515625" style="54" bestFit="1" customWidth="1"/>
    <col min="11" max="11" width="9.42578125" style="54" bestFit="1" customWidth="1"/>
    <col min="12" max="12" width="2.42578125" style="54" customWidth="1"/>
    <col min="13" max="13" width="9.42578125" style="54" bestFit="1" customWidth="1"/>
    <col min="14" max="14" width="9.28515625" style="54" bestFit="1" customWidth="1"/>
    <col min="15" max="15" width="9.42578125" style="54" bestFit="1" customWidth="1"/>
    <col min="16" max="16" width="2.42578125" style="54" customWidth="1"/>
    <col min="17" max="17" width="9.42578125" style="54" bestFit="1" customWidth="1"/>
    <col min="18" max="18" width="9.28515625" style="54" bestFit="1" customWidth="1"/>
    <col min="19" max="19" width="9.42578125" style="54" bestFit="1" customWidth="1"/>
    <col min="20" max="20" width="2.42578125" style="54" customWidth="1"/>
    <col min="21" max="21" width="9.42578125" style="54" bestFit="1" customWidth="1"/>
    <col min="22" max="23" width="9.28515625" style="54" bestFit="1" customWidth="1"/>
    <col min="24" max="24" width="2.42578125" style="54" customWidth="1"/>
    <col min="25" max="25" width="9.42578125" style="54" bestFit="1" customWidth="1"/>
    <col min="26" max="26" width="9.28515625" style="54" bestFit="1" customWidth="1"/>
    <col min="27" max="27" width="9.42578125" style="54" bestFit="1" customWidth="1"/>
    <col min="28" max="28" width="2.42578125" style="54" customWidth="1"/>
    <col min="29" max="29" width="9.42578125" style="54" bestFit="1" customWidth="1"/>
    <col min="30" max="31" width="9.28515625" style="54" bestFit="1" customWidth="1"/>
    <col min="32" max="32" width="2.42578125" style="54" customWidth="1"/>
    <col min="33" max="33" width="9.42578125" style="54" bestFit="1" customWidth="1"/>
    <col min="34" max="34" width="9.28515625" style="54" bestFit="1" customWidth="1"/>
    <col min="35" max="35" width="9.42578125" style="54" bestFit="1" customWidth="1"/>
    <col min="36" max="36" width="2.42578125" style="54" customWidth="1"/>
    <col min="37" max="37" width="9.42578125" style="54" bestFit="1" customWidth="1"/>
    <col min="38" max="38" width="9.28515625" style="54" bestFit="1" customWidth="1"/>
    <col min="39" max="39" width="9.42578125" style="54" bestFit="1" customWidth="1"/>
    <col min="40" max="40" width="2.42578125" style="54" customWidth="1"/>
    <col min="41" max="42" width="9.28515625" style="54" bestFit="1" customWidth="1"/>
    <col min="43" max="43" width="9.42578125" style="35" bestFit="1" customWidth="1"/>
    <col min="44" max="44" width="2.42578125" style="54" customWidth="1"/>
    <col min="45" max="47" width="9.42578125" style="54" bestFit="1" customWidth="1"/>
    <col min="48" max="48" width="2.42578125" style="54" customWidth="1"/>
    <col min="49" max="50" width="9.28515625" style="54" bestFit="1" customWidth="1"/>
    <col min="51" max="51" width="9.42578125" style="54" bestFit="1" customWidth="1"/>
    <col min="52" max="52" width="9.140625" style="54" hidden="1" customWidth="1"/>
    <col min="53" max="55" width="9.28515625" style="54" bestFit="1" customWidth="1"/>
    <col min="56" max="56" width="2" style="54" customWidth="1"/>
    <col min="57" max="57" width="9.42578125" style="54" bestFit="1" customWidth="1"/>
    <col min="58" max="59" width="9.28515625" style="54" bestFit="1" customWidth="1"/>
    <col min="60" max="60" width="2" style="54" customWidth="1"/>
    <col min="61" max="61" width="9.42578125" style="54" bestFit="1" customWidth="1"/>
    <col min="62" max="62" width="9.28515625" style="54" bestFit="1" customWidth="1"/>
    <col min="63" max="63" width="9.140625" style="54" customWidth="1"/>
    <col min="64" max="64" width="1.7109375" style="54" customWidth="1"/>
    <col min="65" max="67" width="9.28515625" style="54" customWidth="1"/>
    <col min="68" max="68" width="2" style="54" customWidth="1"/>
    <col min="69" max="71" width="9.140625" style="54"/>
    <col min="72" max="72" width="2.28515625" style="54" customWidth="1"/>
    <col min="73" max="73" width="9.42578125" style="54" bestFit="1" customWidth="1"/>
    <col min="74" max="75" width="9.28515625" style="54" bestFit="1" customWidth="1"/>
    <col min="76" max="76" width="1.42578125" style="54" customWidth="1"/>
    <col min="77" max="79" width="9.140625" style="54"/>
    <col min="80" max="80" width="2.140625" style="54" customWidth="1"/>
    <col min="81" max="83" width="7.85546875" style="54" customWidth="1"/>
    <col min="84" max="84" width="3" style="54" customWidth="1"/>
    <col min="85" max="87" width="9.140625" style="54"/>
    <col min="88" max="88" width="3" style="54" customWidth="1"/>
    <col min="89" max="16384" width="9.140625" style="54"/>
  </cols>
  <sheetData>
    <row r="1" spans="1:92" s="30" customFormat="1" x14ac:dyDescent="0.2">
      <c r="B1" s="74"/>
      <c r="C1" s="74"/>
      <c r="D1" s="74"/>
      <c r="E1" s="74" t="s">
        <v>205</v>
      </c>
      <c r="F1" s="74"/>
      <c r="G1" s="74"/>
      <c r="H1" s="74"/>
      <c r="I1" s="74"/>
      <c r="Q1" s="74" t="str">
        <f>E1</f>
        <v>Historical Willow Creek weir, cumulative weekly trapping totals, 2004-2025.</v>
      </c>
      <c r="AC1" s="74" t="str">
        <f>E1</f>
        <v>Historical Willow Creek weir, cumulative weekly trapping totals, 2004-2025.</v>
      </c>
      <c r="AG1" s="54"/>
      <c r="AH1" s="54"/>
      <c r="AI1" s="54"/>
      <c r="AO1" s="74" t="str">
        <f>E1</f>
        <v>Historical Willow Creek weir, cumulative weekly trapping totals, 2004-2025.</v>
      </c>
      <c r="AQ1" s="233"/>
      <c r="BA1" s="74" t="str">
        <f>E1</f>
        <v>Historical Willow Creek weir, cumulative weekly trapping totals, 2004-2025.</v>
      </c>
      <c r="BC1" s="233"/>
      <c r="CM1" s="44" t="s">
        <v>205</v>
      </c>
    </row>
    <row r="2" spans="1:92" x14ac:dyDescent="0.2">
      <c r="A2" s="35" t="s">
        <v>29</v>
      </c>
      <c r="E2" s="230"/>
      <c r="F2" s="230">
        <v>2004</v>
      </c>
      <c r="G2" s="230"/>
      <c r="H2" s="35"/>
      <c r="I2" s="230"/>
      <c r="J2" s="230">
        <v>2005</v>
      </c>
      <c r="K2" s="230"/>
      <c r="L2" s="35"/>
      <c r="M2" s="230"/>
      <c r="N2" s="230">
        <v>2006</v>
      </c>
      <c r="O2" s="230"/>
      <c r="P2" s="35"/>
      <c r="Q2" s="230"/>
      <c r="R2" s="230">
        <v>2007</v>
      </c>
      <c r="S2" s="230"/>
      <c r="T2" s="35"/>
      <c r="U2" s="230"/>
      <c r="V2" s="230">
        <v>2008</v>
      </c>
      <c r="W2" s="230"/>
      <c r="X2" s="35"/>
      <c r="Y2" s="230"/>
      <c r="Z2" s="230">
        <v>2009</v>
      </c>
      <c r="AA2" s="230"/>
      <c r="AC2" s="230"/>
      <c r="AD2" s="230">
        <v>2010</v>
      </c>
      <c r="AE2" s="230"/>
      <c r="AF2" s="230"/>
      <c r="AG2" s="230"/>
      <c r="AH2" s="230">
        <v>2011</v>
      </c>
      <c r="AI2" s="230"/>
      <c r="AJ2" s="230"/>
      <c r="AK2" s="230"/>
      <c r="AL2" s="230">
        <v>2012</v>
      </c>
      <c r="AM2" s="230"/>
      <c r="AN2" s="230"/>
      <c r="AO2" s="230"/>
      <c r="AP2" s="230">
        <v>2013</v>
      </c>
      <c r="AQ2" s="230"/>
      <c r="AS2" s="230"/>
      <c r="AT2" s="230">
        <v>2014</v>
      </c>
      <c r="AU2" s="230"/>
      <c r="AV2" s="230"/>
      <c r="AW2" s="272">
        <v>2015</v>
      </c>
      <c r="AX2" s="272"/>
      <c r="AY2" s="272"/>
      <c r="AZ2" s="230"/>
      <c r="BA2" s="230"/>
      <c r="BB2" s="230">
        <v>2016</v>
      </c>
      <c r="BC2" s="230"/>
      <c r="BE2" s="230"/>
      <c r="BF2" s="230">
        <v>2017</v>
      </c>
      <c r="BG2" s="230"/>
      <c r="BH2" s="230"/>
      <c r="BI2" s="272">
        <v>2018</v>
      </c>
      <c r="BJ2" s="272"/>
      <c r="BK2" s="272"/>
      <c r="BL2" s="35"/>
      <c r="BM2" s="286">
        <v>2019</v>
      </c>
      <c r="BN2" s="286"/>
      <c r="BO2" s="286"/>
      <c r="BQ2" s="286">
        <v>2020</v>
      </c>
      <c r="BR2" s="286"/>
      <c r="BS2" s="286"/>
      <c r="BU2" s="286">
        <v>2021</v>
      </c>
      <c r="BV2" s="286"/>
      <c r="BW2" s="286"/>
      <c r="BY2" s="286">
        <v>2022</v>
      </c>
      <c r="BZ2" s="286"/>
      <c r="CA2" s="286"/>
      <c r="CC2" s="286">
        <v>2023</v>
      </c>
      <c r="CD2" s="286"/>
      <c r="CE2" s="286"/>
      <c r="CG2" s="286">
        <v>2024</v>
      </c>
      <c r="CH2" s="286"/>
      <c r="CI2" s="286"/>
      <c r="CK2" s="286">
        <v>2025</v>
      </c>
      <c r="CL2" s="286"/>
      <c r="CM2" s="286"/>
    </row>
    <row r="3" spans="1:92" x14ac:dyDescent="0.2">
      <c r="A3" s="230" t="s">
        <v>38</v>
      </c>
      <c r="B3" s="75" t="s">
        <v>116</v>
      </c>
      <c r="C3" s="75"/>
      <c r="D3" s="75"/>
      <c r="E3" s="230" t="s">
        <v>25</v>
      </c>
      <c r="F3" s="230" t="s">
        <v>26</v>
      </c>
      <c r="G3" s="230" t="s">
        <v>27</v>
      </c>
      <c r="H3" s="230"/>
      <c r="I3" s="230" t="s">
        <v>25</v>
      </c>
      <c r="J3" s="230" t="s">
        <v>26</v>
      </c>
      <c r="K3" s="230" t="s">
        <v>27</v>
      </c>
      <c r="L3" s="230"/>
      <c r="M3" s="230" t="s">
        <v>25</v>
      </c>
      <c r="N3" s="230" t="s">
        <v>26</v>
      </c>
      <c r="O3" s="230" t="s">
        <v>27</v>
      </c>
      <c r="P3" s="230"/>
      <c r="Q3" s="230" t="s">
        <v>25</v>
      </c>
      <c r="R3" s="230" t="s">
        <v>26</v>
      </c>
      <c r="S3" s="230" t="s">
        <v>27</v>
      </c>
      <c r="T3" s="230"/>
      <c r="U3" s="230" t="s">
        <v>25</v>
      </c>
      <c r="V3" s="230" t="s">
        <v>26</v>
      </c>
      <c r="W3" s="230" t="s">
        <v>27</v>
      </c>
      <c r="X3" s="230"/>
      <c r="Y3" s="230" t="s">
        <v>25</v>
      </c>
      <c r="Z3" s="230" t="s">
        <v>26</v>
      </c>
      <c r="AA3" s="230" t="s">
        <v>27</v>
      </c>
      <c r="AB3" s="76"/>
      <c r="AC3" s="230" t="s">
        <v>25</v>
      </c>
      <c r="AD3" s="230" t="s">
        <v>26</v>
      </c>
      <c r="AE3" s="230" t="s">
        <v>27</v>
      </c>
      <c r="AF3" s="230"/>
      <c r="AG3" s="230" t="s">
        <v>25</v>
      </c>
      <c r="AH3" s="230" t="s">
        <v>26</v>
      </c>
      <c r="AI3" s="230" t="s">
        <v>27</v>
      </c>
      <c r="AJ3" s="230"/>
      <c r="AK3" s="230" t="s">
        <v>25</v>
      </c>
      <c r="AL3" s="230" t="s">
        <v>26</v>
      </c>
      <c r="AM3" s="230" t="s">
        <v>27</v>
      </c>
      <c r="AN3" s="230"/>
      <c r="AO3" s="230" t="s">
        <v>25</v>
      </c>
      <c r="AP3" s="230" t="s">
        <v>26</v>
      </c>
      <c r="AQ3" s="230" t="s">
        <v>27</v>
      </c>
      <c r="AR3" s="230"/>
      <c r="AS3" s="230" t="s">
        <v>25</v>
      </c>
      <c r="AT3" s="230" t="s">
        <v>26</v>
      </c>
      <c r="AU3" s="230" t="s">
        <v>27</v>
      </c>
      <c r="AV3" s="230"/>
      <c r="AW3" s="230" t="s">
        <v>25</v>
      </c>
      <c r="AX3" s="230" t="s">
        <v>26</v>
      </c>
      <c r="AY3" s="230" t="s">
        <v>27</v>
      </c>
      <c r="AZ3" s="230"/>
      <c r="BA3" s="230" t="s">
        <v>25</v>
      </c>
      <c r="BB3" s="230" t="s">
        <v>26</v>
      </c>
      <c r="BC3" s="230" t="s">
        <v>27</v>
      </c>
      <c r="BD3" s="230"/>
      <c r="BE3" s="230" t="s">
        <v>25</v>
      </c>
      <c r="BF3" s="230" t="s">
        <v>26</v>
      </c>
      <c r="BG3" s="230" t="s">
        <v>27</v>
      </c>
      <c r="BH3" s="230"/>
      <c r="BI3" s="230" t="s">
        <v>25</v>
      </c>
      <c r="BJ3" s="230" t="s">
        <v>26</v>
      </c>
      <c r="BK3" s="230" t="s">
        <v>27</v>
      </c>
      <c r="BL3" s="230"/>
      <c r="BM3" s="77" t="s">
        <v>25</v>
      </c>
      <c r="BN3" s="77" t="s">
        <v>26</v>
      </c>
      <c r="BO3" s="77" t="s">
        <v>27</v>
      </c>
      <c r="BQ3" s="77" t="s">
        <v>25</v>
      </c>
      <c r="BR3" s="77" t="s">
        <v>26</v>
      </c>
      <c r="BS3" s="77" t="s">
        <v>27</v>
      </c>
      <c r="BU3" s="77" t="s">
        <v>25</v>
      </c>
      <c r="BV3" s="77" t="s">
        <v>26</v>
      </c>
      <c r="BW3" s="77" t="s">
        <v>27</v>
      </c>
      <c r="BY3" s="77" t="s">
        <v>25</v>
      </c>
      <c r="BZ3" s="77" t="s">
        <v>26</v>
      </c>
      <c r="CA3" s="77" t="s">
        <v>27</v>
      </c>
      <c r="CC3" s="77" t="s">
        <v>25</v>
      </c>
      <c r="CD3" s="77" t="s">
        <v>26</v>
      </c>
      <c r="CE3" s="77" t="s">
        <v>27</v>
      </c>
      <c r="CG3" s="77" t="s">
        <v>25</v>
      </c>
      <c r="CH3" s="77" t="s">
        <v>26</v>
      </c>
      <c r="CI3" s="77" t="s">
        <v>27</v>
      </c>
      <c r="CK3" s="77" t="s">
        <v>25</v>
      </c>
      <c r="CL3" s="77" t="s">
        <v>26</v>
      </c>
      <c r="CM3" s="77" t="s">
        <v>27</v>
      </c>
      <c r="CN3" s="35"/>
    </row>
    <row r="4" spans="1:92" x14ac:dyDescent="0.2">
      <c r="A4" s="35">
        <v>34</v>
      </c>
      <c r="B4" s="78">
        <v>40410</v>
      </c>
      <c r="C4" s="35" t="s">
        <v>50</v>
      </c>
      <c r="D4" s="78">
        <v>40416</v>
      </c>
      <c r="E4" s="79"/>
      <c r="F4" s="79"/>
      <c r="G4" s="79"/>
      <c r="H4" s="79"/>
      <c r="I4" s="79">
        <v>108</v>
      </c>
      <c r="J4" s="79">
        <v>0</v>
      </c>
      <c r="K4" s="79">
        <v>244</v>
      </c>
      <c r="L4" s="79"/>
      <c r="M4" s="79">
        <v>170</v>
      </c>
      <c r="N4" s="79">
        <v>0</v>
      </c>
      <c r="O4" s="79">
        <v>206</v>
      </c>
      <c r="P4" s="79"/>
      <c r="Q4" s="79">
        <v>96</v>
      </c>
      <c r="R4" s="79">
        <v>0</v>
      </c>
      <c r="S4" s="79">
        <v>420</v>
      </c>
      <c r="T4" s="79"/>
      <c r="U4" s="79">
        <v>201</v>
      </c>
      <c r="V4" s="79">
        <v>1</v>
      </c>
      <c r="W4" s="79">
        <v>119</v>
      </c>
      <c r="X4" s="79"/>
      <c r="Y4" s="79"/>
      <c r="Z4" s="79"/>
      <c r="AA4" s="79"/>
      <c r="AB4" s="79"/>
      <c r="AC4" s="79">
        <v>188</v>
      </c>
      <c r="AD4" s="79">
        <v>0</v>
      </c>
      <c r="AE4" s="79">
        <v>72</v>
      </c>
      <c r="AF4" s="79"/>
      <c r="AG4" s="79"/>
      <c r="AH4" s="79"/>
      <c r="AI4" s="79"/>
      <c r="AJ4" s="79"/>
      <c r="AK4" s="79">
        <v>108</v>
      </c>
      <c r="AL4" s="79">
        <v>0</v>
      </c>
      <c r="AM4" s="79">
        <v>109</v>
      </c>
      <c r="AN4" s="79"/>
      <c r="AO4" s="79"/>
      <c r="AP4" s="79"/>
      <c r="AQ4" s="79"/>
      <c r="AR4" s="79"/>
      <c r="AS4" s="80"/>
      <c r="AT4" s="80"/>
      <c r="AU4" s="80"/>
      <c r="AV4" s="80"/>
      <c r="AW4" s="80"/>
      <c r="AX4" s="80"/>
      <c r="AY4" s="80"/>
      <c r="AZ4" s="80"/>
      <c r="BA4" s="79">
        <v>6</v>
      </c>
      <c r="BB4" s="79"/>
      <c r="BC4" s="79">
        <v>9</v>
      </c>
      <c r="BD4" s="79"/>
      <c r="BE4" s="80"/>
      <c r="BF4" s="80"/>
      <c r="BG4" s="81"/>
      <c r="BH4" s="80"/>
      <c r="BI4" s="80"/>
      <c r="BJ4" s="80"/>
      <c r="BK4" s="80"/>
      <c r="BL4" s="80"/>
      <c r="BM4" s="79"/>
      <c r="BN4" s="79"/>
      <c r="BO4" s="79"/>
      <c r="BQ4" s="79"/>
      <c r="BR4" s="79"/>
      <c r="BS4" s="79"/>
      <c r="BU4" s="35"/>
      <c r="BV4" s="35"/>
      <c r="BW4" s="35"/>
      <c r="CG4" s="54">
        <v>51</v>
      </c>
      <c r="CH4" s="54">
        <v>0</v>
      </c>
      <c r="CI4" s="54">
        <v>157</v>
      </c>
    </row>
    <row r="5" spans="1:92" x14ac:dyDescent="0.2">
      <c r="A5" s="35">
        <f t="shared" ref="A5:A20" si="0">A4+1</f>
        <v>35</v>
      </c>
      <c r="B5" s="78">
        <f t="shared" ref="B5:B20" si="1">B4+7</f>
        <v>40417</v>
      </c>
      <c r="C5" s="35" t="s">
        <v>50</v>
      </c>
      <c r="D5" s="78">
        <f t="shared" ref="D5:D20" si="2">D4+7</f>
        <v>40423</v>
      </c>
      <c r="E5" s="79"/>
      <c r="F5" s="79"/>
      <c r="G5" s="79"/>
      <c r="H5" s="79"/>
      <c r="I5" s="79">
        <v>153</v>
      </c>
      <c r="J5" s="79">
        <v>0</v>
      </c>
      <c r="K5" s="79">
        <v>337</v>
      </c>
      <c r="L5" s="79"/>
      <c r="M5" s="79">
        <v>272</v>
      </c>
      <c r="N5" s="79">
        <v>0</v>
      </c>
      <c r="O5" s="79">
        <v>353</v>
      </c>
      <c r="P5" s="79"/>
      <c r="Q5" s="79">
        <v>135</v>
      </c>
      <c r="R5" s="79">
        <v>0</v>
      </c>
      <c r="S5" s="79">
        <v>953</v>
      </c>
      <c r="T5" s="79"/>
      <c r="U5" s="79">
        <v>397</v>
      </c>
      <c r="V5" s="79">
        <v>3</v>
      </c>
      <c r="W5" s="79">
        <v>184</v>
      </c>
      <c r="X5" s="79"/>
      <c r="Y5" s="79">
        <v>94</v>
      </c>
      <c r="Z5" s="79">
        <v>0</v>
      </c>
      <c r="AA5" s="79">
        <v>33</v>
      </c>
      <c r="AB5" s="79"/>
      <c r="AC5" s="79">
        <v>330</v>
      </c>
      <c r="AD5" s="79">
        <v>0</v>
      </c>
      <c r="AE5" s="79">
        <v>136</v>
      </c>
      <c r="AF5" s="79"/>
      <c r="AG5" s="79"/>
      <c r="AH5" s="79"/>
      <c r="AI5" s="79"/>
      <c r="AJ5" s="79"/>
      <c r="AK5" s="79">
        <f>269+AK4</f>
        <v>377</v>
      </c>
      <c r="AL5" s="79">
        <v>0</v>
      </c>
      <c r="AM5" s="79">
        <v>222</v>
      </c>
      <c r="AN5" s="79"/>
      <c r="AO5" s="79">
        <v>42</v>
      </c>
      <c r="AP5" s="79">
        <v>1</v>
      </c>
      <c r="AQ5" s="79">
        <v>230</v>
      </c>
      <c r="AR5" s="79"/>
      <c r="AS5" s="79"/>
      <c r="AT5" s="79"/>
      <c r="AU5" s="79"/>
      <c r="AV5" s="79"/>
      <c r="AW5" s="79">
        <v>24</v>
      </c>
      <c r="AX5" s="79">
        <v>0</v>
      </c>
      <c r="AY5" s="79">
        <v>55</v>
      </c>
      <c r="AZ5" s="79"/>
      <c r="BA5" s="81">
        <v>63</v>
      </c>
      <c r="BB5" s="79"/>
      <c r="BC5" s="79">
        <v>134</v>
      </c>
      <c r="BD5" s="79"/>
      <c r="BE5" s="79">
        <v>7</v>
      </c>
      <c r="BF5" s="79">
        <v>0</v>
      </c>
      <c r="BG5" s="80">
        <v>44</v>
      </c>
      <c r="BH5" s="79"/>
      <c r="BI5" s="79">
        <v>48</v>
      </c>
      <c r="BJ5" s="79"/>
      <c r="BK5" s="79">
        <v>37</v>
      </c>
      <c r="BL5" s="79"/>
      <c r="BM5" s="79"/>
      <c r="BN5" s="79"/>
      <c r="BO5" s="79"/>
      <c r="BQ5" s="79"/>
      <c r="BR5" s="79"/>
      <c r="BS5" s="79"/>
      <c r="BU5" s="79">
        <v>268</v>
      </c>
      <c r="BV5" s="83" t="s">
        <v>120</v>
      </c>
      <c r="BW5" s="79">
        <v>48</v>
      </c>
      <c r="CC5" s="54">
        <v>62</v>
      </c>
      <c r="CD5" s="35" t="s">
        <v>50</v>
      </c>
      <c r="CE5" s="35">
        <v>22</v>
      </c>
      <c r="CF5" s="84"/>
      <c r="CG5" s="54">
        <v>75</v>
      </c>
      <c r="CH5" s="54">
        <v>0</v>
      </c>
      <c r="CI5" s="54">
        <v>277</v>
      </c>
      <c r="CK5" s="54">
        <v>30</v>
      </c>
      <c r="CL5" s="54">
        <v>0</v>
      </c>
      <c r="CM5" s="54">
        <v>15</v>
      </c>
    </row>
    <row r="6" spans="1:92" x14ac:dyDescent="0.2">
      <c r="A6" s="35">
        <f t="shared" si="0"/>
        <v>36</v>
      </c>
      <c r="B6" s="78">
        <f t="shared" si="1"/>
        <v>40424</v>
      </c>
      <c r="C6" s="35" t="s">
        <v>50</v>
      </c>
      <c r="D6" s="78">
        <f t="shared" si="2"/>
        <v>40430</v>
      </c>
      <c r="E6" s="79"/>
      <c r="F6" s="79"/>
      <c r="G6" s="79"/>
      <c r="H6" s="79"/>
      <c r="I6" s="79">
        <v>316</v>
      </c>
      <c r="J6" s="79">
        <v>2</v>
      </c>
      <c r="K6" s="79">
        <v>481</v>
      </c>
      <c r="L6" s="79"/>
      <c r="M6" s="79">
        <v>452</v>
      </c>
      <c r="N6" s="79">
        <v>4</v>
      </c>
      <c r="O6" s="79">
        <v>518</v>
      </c>
      <c r="P6" s="79"/>
      <c r="Q6" s="79">
        <v>261</v>
      </c>
      <c r="R6" s="79">
        <v>0</v>
      </c>
      <c r="S6" s="79">
        <v>1220</v>
      </c>
      <c r="T6" s="79"/>
      <c r="U6" s="79">
        <v>687</v>
      </c>
      <c r="V6" s="79">
        <v>3</v>
      </c>
      <c r="W6" s="79">
        <v>225</v>
      </c>
      <c r="X6" s="79"/>
      <c r="Y6" s="79">
        <v>264</v>
      </c>
      <c r="Z6" s="79">
        <v>0</v>
      </c>
      <c r="AA6" s="79">
        <v>68</v>
      </c>
      <c r="AB6" s="79"/>
      <c r="AC6" s="79">
        <v>475</v>
      </c>
      <c r="AD6" s="79">
        <v>2</v>
      </c>
      <c r="AE6" s="79">
        <v>212</v>
      </c>
      <c r="AF6" s="79"/>
      <c r="AG6" s="79">
        <v>134</v>
      </c>
      <c r="AH6" s="79">
        <v>2</v>
      </c>
      <c r="AI6" s="79">
        <v>102</v>
      </c>
      <c r="AJ6" s="79"/>
      <c r="AK6" s="79">
        <v>681</v>
      </c>
      <c r="AL6" s="79">
        <v>1</v>
      </c>
      <c r="AM6" s="79">
        <v>293</v>
      </c>
      <c r="AN6" s="79"/>
      <c r="AO6" s="79">
        <v>131</v>
      </c>
      <c r="AP6" s="79">
        <v>1</v>
      </c>
      <c r="AQ6" s="79">
        <v>377</v>
      </c>
      <c r="AR6" s="79"/>
      <c r="AS6" s="79">
        <v>75</v>
      </c>
      <c r="AT6" s="79">
        <v>0</v>
      </c>
      <c r="AU6" s="79">
        <v>70</v>
      </c>
      <c r="AV6" s="79"/>
      <c r="AW6" s="79">
        <v>49</v>
      </c>
      <c r="AX6" s="79">
        <v>1</v>
      </c>
      <c r="AY6" s="79">
        <v>76</v>
      </c>
      <c r="AZ6" s="79"/>
      <c r="BA6" s="81">
        <v>135</v>
      </c>
      <c r="BB6" s="79"/>
      <c r="BC6" s="79">
        <v>184</v>
      </c>
      <c r="BD6" s="79"/>
      <c r="BE6" s="79">
        <v>141</v>
      </c>
      <c r="BF6" s="79">
        <v>0</v>
      </c>
      <c r="BG6" s="79">
        <v>91</v>
      </c>
      <c r="BH6" s="79"/>
      <c r="BI6" s="79">
        <v>116</v>
      </c>
      <c r="BJ6" s="79"/>
      <c r="BK6" s="79">
        <v>86</v>
      </c>
      <c r="BL6" s="79"/>
      <c r="BM6" s="79"/>
      <c r="BN6" s="79"/>
      <c r="BO6" s="79"/>
      <c r="BQ6" s="79"/>
      <c r="BR6" s="79"/>
      <c r="BS6" s="79"/>
      <c r="BU6" s="79">
        <v>268</v>
      </c>
      <c r="BV6" s="83" t="s">
        <v>120</v>
      </c>
      <c r="BW6" s="79">
        <v>48</v>
      </c>
      <c r="CC6" s="54">
        <v>108</v>
      </c>
      <c r="CD6" s="35" t="s">
        <v>50</v>
      </c>
      <c r="CE6" s="35">
        <v>47</v>
      </c>
      <c r="CF6" s="84"/>
      <c r="CG6" s="54">
        <v>82</v>
      </c>
      <c r="CH6" s="54">
        <v>0</v>
      </c>
      <c r="CI6" s="54">
        <v>300</v>
      </c>
      <c r="CK6" s="54">
        <v>414</v>
      </c>
      <c r="CL6" s="54">
        <v>1</v>
      </c>
      <c r="CM6" s="54">
        <v>84</v>
      </c>
    </row>
    <row r="7" spans="1:92" x14ac:dyDescent="0.2">
      <c r="A7" s="35">
        <f t="shared" si="0"/>
        <v>37</v>
      </c>
      <c r="B7" s="78">
        <f t="shared" si="1"/>
        <v>40431</v>
      </c>
      <c r="C7" s="35" t="s">
        <v>50</v>
      </c>
      <c r="D7" s="78">
        <f t="shared" si="2"/>
        <v>40437</v>
      </c>
      <c r="E7" s="79">
        <v>274</v>
      </c>
      <c r="F7" s="79">
        <v>9</v>
      </c>
      <c r="G7" s="79">
        <v>31</v>
      </c>
      <c r="H7" s="79"/>
      <c r="I7" s="79">
        <v>676</v>
      </c>
      <c r="J7" s="79">
        <v>4</v>
      </c>
      <c r="K7" s="79">
        <v>584</v>
      </c>
      <c r="L7" s="79"/>
      <c r="M7" s="79">
        <v>565</v>
      </c>
      <c r="N7" s="79">
        <v>12</v>
      </c>
      <c r="O7" s="79">
        <v>658</v>
      </c>
      <c r="P7" s="79"/>
      <c r="Q7" s="79">
        <v>368</v>
      </c>
      <c r="R7" s="79">
        <v>0</v>
      </c>
      <c r="S7" s="79">
        <v>1345</v>
      </c>
      <c r="T7" s="79"/>
      <c r="U7" s="79">
        <v>1139</v>
      </c>
      <c r="V7" s="79">
        <v>4</v>
      </c>
      <c r="W7" s="79">
        <v>262</v>
      </c>
      <c r="X7" s="79"/>
      <c r="Y7" s="79">
        <v>521</v>
      </c>
      <c r="Z7" s="79">
        <v>10</v>
      </c>
      <c r="AA7" s="79">
        <v>221</v>
      </c>
      <c r="AB7" s="79"/>
      <c r="AC7" s="79">
        <v>599</v>
      </c>
      <c r="AD7" s="79">
        <v>7</v>
      </c>
      <c r="AE7" s="79">
        <v>239</v>
      </c>
      <c r="AF7" s="79"/>
      <c r="AG7" s="79">
        <v>646</v>
      </c>
      <c r="AH7" s="79">
        <v>5</v>
      </c>
      <c r="AI7" s="79">
        <v>333</v>
      </c>
      <c r="AJ7" s="79"/>
      <c r="AK7" s="79">
        <f>282+AK6</f>
        <v>963</v>
      </c>
      <c r="AL7" s="79">
        <v>1</v>
      </c>
      <c r="AM7" s="79">
        <v>450</v>
      </c>
      <c r="AN7" s="79"/>
      <c r="AO7" s="79">
        <v>247</v>
      </c>
      <c r="AP7" s="79">
        <f>5+AP6</f>
        <v>6</v>
      </c>
      <c r="AQ7" s="79">
        <v>595</v>
      </c>
      <c r="AR7" s="79"/>
      <c r="AS7" s="79">
        <v>311</v>
      </c>
      <c r="AT7" s="79">
        <v>38</v>
      </c>
      <c r="AU7" s="79">
        <f>AU6+161</f>
        <v>231</v>
      </c>
      <c r="AV7" s="79"/>
      <c r="AW7" s="79">
        <v>52</v>
      </c>
      <c r="AX7" s="79">
        <v>1</v>
      </c>
      <c r="AY7" s="79">
        <v>109</v>
      </c>
      <c r="AZ7" s="79"/>
      <c r="BA7" s="81">
        <v>220</v>
      </c>
      <c r="BB7" s="79">
        <v>1</v>
      </c>
      <c r="BC7" s="79">
        <v>284</v>
      </c>
      <c r="BD7" s="79"/>
      <c r="BE7" s="79">
        <v>318</v>
      </c>
      <c r="BF7" s="79">
        <v>0</v>
      </c>
      <c r="BG7" s="79">
        <v>211</v>
      </c>
      <c r="BH7" s="79"/>
      <c r="BI7" s="79">
        <v>169</v>
      </c>
      <c r="BJ7" s="79"/>
      <c r="BK7" s="79">
        <v>101</v>
      </c>
      <c r="BL7" s="79"/>
      <c r="BM7" s="79">
        <v>401</v>
      </c>
      <c r="BN7" s="79">
        <v>2</v>
      </c>
      <c r="BO7" s="79">
        <v>138</v>
      </c>
      <c r="BP7" s="84"/>
      <c r="BQ7" s="85">
        <v>0</v>
      </c>
      <c r="BR7" s="79">
        <v>0</v>
      </c>
      <c r="BS7" s="79">
        <v>13</v>
      </c>
      <c r="BU7" s="79">
        <v>552</v>
      </c>
      <c r="BV7" s="79">
        <v>2</v>
      </c>
      <c r="BW7" s="79">
        <v>113</v>
      </c>
      <c r="CC7" s="54">
        <v>164</v>
      </c>
      <c r="CD7" s="35">
        <v>7</v>
      </c>
      <c r="CE7" s="35">
        <v>96</v>
      </c>
      <c r="CF7" s="84"/>
      <c r="CG7" s="54">
        <v>184</v>
      </c>
      <c r="CH7" s="54">
        <v>0</v>
      </c>
      <c r="CI7" s="54">
        <v>312</v>
      </c>
      <c r="CK7" s="54">
        <v>785</v>
      </c>
      <c r="CL7" s="54">
        <v>2</v>
      </c>
      <c r="CM7" s="54">
        <v>134</v>
      </c>
    </row>
    <row r="8" spans="1:92" x14ac:dyDescent="0.2">
      <c r="A8" s="35">
        <f t="shared" si="0"/>
        <v>38</v>
      </c>
      <c r="B8" s="78">
        <f t="shared" si="1"/>
        <v>40438</v>
      </c>
      <c r="C8" s="35" t="s">
        <v>50</v>
      </c>
      <c r="D8" s="78">
        <f t="shared" si="2"/>
        <v>40444</v>
      </c>
      <c r="E8" s="79">
        <v>686</v>
      </c>
      <c r="F8" s="79">
        <v>36</v>
      </c>
      <c r="G8" s="79">
        <v>132</v>
      </c>
      <c r="H8" s="79"/>
      <c r="I8" s="79">
        <v>1054</v>
      </c>
      <c r="J8" s="79">
        <v>36</v>
      </c>
      <c r="K8" s="79">
        <v>834</v>
      </c>
      <c r="L8" s="79"/>
      <c r="M8" s="79">
        <v>677</v>
      </c>
      <c r="N8" s="79">
        <v>44</v>
      </c>
      <c r="O8" s="79">
        <v>771</v>
      </c>
      <c r="P8" s="79"/>
      <c r="Q8" s="79">
        <v>547</v>
      </c>
      <c r="R8" s="79">
        <v>0</v>
      </c>
      <c r="S8" s="79">
        <v>1438</v>
      </c>
      <c r="T8" s="79"/>
      <c r="U8" s="79">
        <v>1387</v>
      </c>
      <c r="V8" s="79">
        <v>17</v>
      </c>
      <c r="W8" s="79">
        <v>307</v>
      </c>
      <c r="X8" s="79"/>
      <c r="Y8" s="79">
        <v>830</v>
      </c>
      <c r="Z8" s="79">
        <v>35</v>
      </c>
      <c r="AA8" s="79">
        <v>535</v>
      </c>
      <c r="AB8" s="79"/>
      <c r="AC8" s="79">
        <v>733</v>
      </c>
      <c r="AD8" s="79">
        <v>27</v>
      </c>
      <c r="AE8" s="79">
        <v>519</v>
      </c>
      <c r="AF8" s="79"/>
      <c r="AG8" s="79">
        <v>1109</v>
      </c>
      <c r="AH8" s="79">
        <v>24</v>
      </c>
      <c r="AI8" s="79">
        <v>477</v>
      </c>
      <c r="AJ8" s="79"/>
      <c r="AK8" s="79">
        <f>351+AK7</f>
        <v>1314</v>
      </c>
      <c r="AL8" s="79">
        <v>12</v>
      </c>
      <c r="AM8" s="79">
        <v>719</v>
      </c>
      <c r="AN8" s="79"/>
      <c r="AO8" s="79">
        <v>296</v>
      </c>
      <c r="AP8" s="79">
        <v>7</v>
      </c>
      <c r="AQ8" s="79">
        <v>743</v>
      </c>
      <c r="AR8" s="79"/>
      <c r="AS8" s="79">
        <v>346</v>
      </c>
      <c r="AT8" s="79">
        <v>42</v>
      </c>
      <c r="AU8" s="79">
        <f>AU7+56</f>
        <v>287</v>
      </c>
      <c r="AV8" s="79"/>
      <c r="AW8" s="79">
        <v>150</v>
      </c>
      <c r="AX8" s="79">
        <v>12</v>
      </c>
      <c r="AY8" s="79">
        <v>227</v>
      </c>
      <c r="AZ8" s="79"/>
      <c r="BA8" s="81">
        <v>308</v>
      </c>
      <c r="BB8" s="79">
        <v>1</v>
      </c>
      <c r="BC8" s="79">
        <v>383</v>
      </c>
      <c r="BD8" s="79"/>
      <c r="BE8" s="79">
        <v>652</v>
      </c>
      <c r="BF8" s="79">
        <v>0</v>
      </c>
      <c r="BG8" s="79">
        <v>263</v>
      </c>
      <c r="BH8" s="79"/>
      <c r="BI8" s="79">
        <v>339</v>
      </c>
      <c r="BJ8" s="79"/>
      <c r="BK8" s="79">
        <v>128</v>
      </c>
      <c r="BL8" s="79"/>
      <c r="BM8" s="79">
        <v>593</v>
      </c>
      <c r="BN8" s="79">
        <v>3</v>
      </c>
      <c r="BO8" s="79">
        <v>281</v>
      </c>
      <c r="BP8" s="84"/>
      <c r="BQ8" s="79">
        <v>5</v>
      </c>
      <c r="BR8" s="79">
        <v>1</v>
      </c>
      <c r="BS8" s="79">
        <v>28</v>
      </c>
      <c r="BU8" s="79">
        <v>1403</v>
      </c>
      <c r="BV8" s="79">
        <v>12</v>
      </c>
      <c r="BW8" s="79">
        <v>169</v>
      </c>
      <c r="BY8" s="79">
        <v>10</v>
      </c>
      <c r="BZ8" s="79">
        <v>2</v>
      </c>
      <c r="CA8" s="79">
        <v>5</v>
      </c>
      <c r="CC8" s="79">
        <v>339</v>
      </c>
      <c r="CD8" s="35">
        <v>18</v>
      </c>
      <c r="CE8" s="35">
        <v>137</v>
      </c>
      <c r="CF8" s="84"/>
      <c r="CG8" s="54">
        <v>301</v>
      </c>
      <c r="CH8" s="54">
        <v>0</v>
      </c>
      <c r="CI8" s="54">
        <v>357</v>
      </c>
      <c r="CK8" s="54">
        <v>1278</v>
      </c>
      <c r="CL8" s="54">
        <v>4</v>
      </c>
      <c r="CM8" s="54">
        <v>170</v>
      </c>
    </row>
    <row r="9" spans="1:92" x14ac:dyDescent="0.2">
      <c r="A9" s="35">
        <f t="shared" si="0"/>
        <v>39</v>
      </c>
      <c r="B9" s="78">
        <f t="shared" si="1"/>
        <v>40445</v>
      </c>
      <c r="C9" s="35" t="s">
        <v>50</v>
      </c>
      <c r="D9" s="78">
        <f t="shared" si="2"/>
        <v>40451</v>
      </c>
      <c r="E9" s="79">
        <v>1304</v>
      </c>
      <c r="F9" s="79">
        <v>145</v>
      </c>
      <c r="G9" s="79">
        <v>503</v>
      </c>
      <c r="H9" s="79"/>
      <c r="I9" s="79">
        <v>1162</v>
      </c>
      <c r="J9" s="79">
        <v>133</v>
      </c>
      <c r="K9" s="79">
        <v>1028</v>
      </c>
      <c r="L9" s="79"/>
      <c r="M9" s="79">
        <v>826</v>
      </c>
      <c r="N9" s="79">
        <v>66</v>
      </c>
      <c r="O9" s="79">
        <v>1073</v>
      </c>
      <c r="P9" s="79"/>
      <c r="Q9" s="79">
        <v>762</v>
      </c>
      <c r="R9" s="79">
        <v>2</v>
      </c>
      <c r="S9" s="79">
        <v>1627</v>
      </c>
      <c r="T9" s="79"/>
      <c r="U9" s="79">
        <v>1676</v>
      </c>
      <c r="V9" s="79">
        <v>71</v>
      </c>
      <c r="W9" s="79">
        <v>416</v>
      </c>
      <c r="X9" s="79"/>
      <c r="Y9" s="79">
        <v>1021</v>
      </c>
      <c r="Z9" s="79">
        <v>109</v>
      </c>
      <c r="AA9" s="79">
        <v>870</v>
      </c>
      <c r="AB9" s="79"/>
      <c r="AC9" s="79">
        <v>921</v>
      </c>
      <c r="AD9" s="79">
        <v>300</v>
      </c>
      <c r="AE9" s="79">
        <v>649</v>
      </c>
      <c r="AF9" s="79"/>
      <c r="AG9" s="79">
        <v>1339</v>
      </c>
      <c r="AH9" s="79">
        <v>89</v>
      </c>
      <c r="AI9" s="79">
        <v>770</v>
      </c>
      <c r="AJ9" s="79"/>
      <c r="AK9" s="79">
        <f>401+AK8</f>
        <v>1715</v>
      </c>
      <c r="AL9" s="79">
        <f>157+AL8</f>
        <v>169</v>
      </c>
      <c r="AM9" s="79">
        <v>1316</v>
      </c>
      <c r="AN9" s="79"/>
      <c r="AO9" s="79">
        <v>335</v>
      </c>
      <c r="AP9" s="79">
        <v>29</v>
      </c>
      <c r="AQ9" s="79">
        <v>1024</v>
      </c>
      <c r="AR9" s="79"/>
      <c r="AS9" s="79">
        <v>419</v>
      </c>
      <c r="AT9" s="79">
        <v>333</v>
      </c>
      <c r="AU9" s="79">
        <f>AU8+229</f>
        <v>516</v>
      </c>
      <c r="AV9" s="79"/>
      <c r="AW9" s="79">
        <v>300</v>
      </c>
      <c r="AX9" s="79">
        <v>38</v>
      </c>
      <c r="AY9" s="79">
        <v>335</v>
      </c>
      <c r="AZ9" s="79"/>
      <c r="BA9" s="81">
        <v>428</v>
      </c>
      <c r="BB9" s="79">
        <v>1</v>
      </c>
      <c r="BC9" s="79">
        <v>478</v>
      </c>
      <c r="BD9" s="79"/>
      <c r="BE9" s="79">
        <v>1284</v>
      </c>
      <c r="BF9" s="79">
        <v>4</v>
      </c>
      <c r="BG9" s="79">
        <v>369</v>
      </c>
      <c r="BH9" s="79"/>
      <c r="BI9" s="79">
        <v>855</v>
      </c>
      <c r="BJ9" s="79">
        <v>2</v>
      </c>
      <c r="BK9" s="79">
        <v>214</v>
      </c>
      <c r="BL9" s="79"/>
      <c r="BM9" s="79">
        <v>824</v>
      </c>
      <c r="BN9" s="79">
        <v>18</v>
      </c>
      <c r="BO9" s="79">
        <v>375</v>
      </c>
      <c r="BP9" s="84"/>
      <c r="BQ9" s="79">
        <v>56</v>
      </c>
      <c r="BR9" s="79">
        <v>12</v>
      </c>
      <c r="BS9" s="79">
        <v>77</v>
      </c>
      <c r="BU9" s="79">
        <v>2203</v>
      </c>
      <c r="BV9" s="79">
        <v>58</v>
      </c>
      <c r="BW9" s="79">
        <v>223</v>
      </c>
      <c r="BY9" s="79">
        <v>100</v>
      </c>
      <c r="BZ9" s="79">
        <v>69</v>
      </c>
      <c r="CA9" s="79">
        <v>54</v>
      </c>
      <c r="CC9" s="79">
        <v>448</v>
      </c>
      <c r="CD9" s="35">
        <v>31</v>
      </c>
      <c r="CE9" s="35">
        <v>190</v>
      </c>
      <c r="CF9" s="84"/>
      <c r="CG9" s="54">
        <v>353</v>
      </c>
      <c r="CH9" s="54">
        <v>0</v>
      </c>
      <c r="CI9" s="54">
        <v>406</v>
      </c>
      <c r="CK9" s="54">
        <v>1657</v>
      </c>
      <c r="CL9" s="54">
        <v>5</v>
      </c>
      <c r="CM9" s="54">
        <v>269</v>
      </c>
    </row>
    <row r="10" spans="1:92" x14ac:dyDescent="0.2">
      <c r="A10" s="35">
        <f t="shared" si="0"/>
        <v>40</v>
      </c>
      <c r="B10" s="78">
        <f t="shared" si="1"/>
        <v>40452</v>
      </c>
      <c r="C10" s="35" t="s">
        <v>50</v>
      </c>
      <c r="D10" s="78">
        <f t="shared" si="2"/>
        <v>40458</v>
      </c>
      <c r="E10" s="79">
        <v>1642</v>
      </c>
      <c r="F10" s="79">
        <v>472</v>
      </c>
      <c r="G10" s="79">
        <v>962</v>
      </c>
      <c r="H10" s="79"/>
      <c r="I10" s="79">
        <v>1254</v>
      </c>
      <c r="J10" s="79">
        <v>245</v>
      </c>
      <c r="K10" s="79">
        <v>1406</v>
      </c>
      <c r="L10" s="79"/>
      <c r="M10" s="79">
        <v>973</v>
      </c>
      <c r="N10" s="79">
        <v>115</v>
      </c>
      <c r="O10" s="79">
        <v>1950</v>
      </c>
      <c r="P10" s="79"/>
      <c r="Q10" s="79">
        <v>835</v>
      </c>
      <c r="R10" s="79">
        <v>26</v>
      </c>
      <c r="S10" s="79">
        <v>2781</v>
      </c>
      <c r="T10" s="79"/>
      <c r="U10" s="79">
        <v>1792</v>
      </c>
      <c r="V10" s="79">
        <v>188</v>
      </c>
      <c r="W10" s="79">
        <v>710</v>
      </c>
      <c r="X10" s="79"/>
      <c r="Y10" s="79">
        <v>1046</v>
      </c>
      <c r="Z10" s="79">
        <v>118</v>
      </c>
      <c r="AA10" s="79">
        <v>893</v>
      </c>
      <c r="AB10" s="79"/>
      <c r="AC10" s="79">
        <v>1118</v>
      </c>
      <c r="AD10" s="79">
        <v>628</v>
      </c>
      <c r="AE10" s="79">
        <v>718</v>
      </c>
      <c r="AF10" s="79"/>
      <c r="AG10" s="79">
        <v>1397</v>
      </c>
      <c r="AH10" s="79">
        <v>144</v>
      </c>
      <c r="AI10" s="79">
        <v>1249</v>
      </c>
      <c r="AJ10" s="79"/>
      <c r="AK10" s="79">
        <f>441+AK9</f>
        <v>2156</v>
      </c>
      <c r="AL10" s="79">
        <f>231+AL9</f>
        <v>400</v>
      </c>
      <c r="AM10" s="79">
        <v>2076</v>
      </c>
      <c r="AN10" s="79"/>
      <c r="AO10" s="82">
        <v>361</v>
      </c>
      <c r="AP10" s="79">
        <f>63+AP9</f>
        <v>92</v>
      </c>
      <c r="AQ10" s="79">
        <v>1320</v>
      </c>
      <c r="AR10" s="79"/>
      <c r="AS10" s="79">
        <v>697</v>
      </c>
      <c r="AT10" s="79">
        <v>674</v>
      </c>
      <c r="AU10" s="79">
        <f>AU9+122</f>
        <v>638</v>
      </c>
      <c r="AV10" s="79"/>
      <c r="AW10" s="79">
        <v>414</v>
      </c>
      <c r="AX10" s="79">
        <v>87</v>
      </c>
      <c r="AY10" s="79">
        <v>445</v>
      </c>
      <c r="AZ10" s="79"/>
      <c r="BA10" s="81">
        <v>449</v>
      </c>
      <c r="BB10" s="79">
        <v>1</v>
      </c>
      <c r="BC10" s="79">
        <v>526</v>
      </c>
      <c r="BD10" s="79"/>
      <c r="BE10" s="79">
        <v>1556</v>
      </c>
      <c r="BF10" s="79">
        <v>11</v>
      </c>
      <c r="BG10" s="79">
        <v>419</v>
      </c>
      <c r="BH10" s="79"/>
      <c r="BI10" s="79">
        <v>1065</v>
      </c>
      <c r="BJ10" s="79">
        <v>7</v>
      </c>
      <c r="BK10" s="79">
        <v>388</v>
      </c>
      <c r="BL10" s="79"/>
      <c r="BM10" s="79">
        <v>1079</v>
      </c>
      <c r="BN10" s="79">
        <v>27</v>
      </c>
      <c r="BO10" s="79">
        <v>407</v>
      </c>
      <c r="BP10" s="84"/>
      <c r="BQ10" s="79">
        <v>69</v>
      </c>
      <c r="BR10" s="79">
        <v>15</v>
      </c>
      <c r="BS10" s="79">
        <v>85</v>
      </c>
      <c r="BU10" s="79">
        <v>2836</v>
      </c>
      <c r="BV10" s="79">
        <v>133</v>
      </c>
      <c r="BW10" s="79">
        <v>253</v>
      </c>
      <c r="BY10" s="79">
        <v>815</v>
      </c>
      <c r="BZ10" s="79">
        <v>429</v>
      </c>
      <c r="CA10" s="79">
        <v>105</v>
      </c>
      <c r="CC10" s="79">
        <v>583</v>
      </c>
      <c r="CD10" s="35">
        <v>61</v>
      </c>
      <c r="CE10" s="35">
        <v>225</v>
      </c>
      <c r="CF10" s="84"/>
      <c r="CG10" s="54">
        <v>426</v>
      </c>
      <c r="CH10" s="54">
        <v>1</v>
      </c>
      <c r="CI10" s="54">
        <v>467</v>
      </c>
      <c r="CK10" s="54">
        <v>1816</v>
      </c>
      <c r="CL10" s="54">
        <v>8</v>
      </c>
      <c r="CM10" s="54">
        <v>393</v>
      </c>
    </row>
    <row r="11" spans="1:92" x14ac:dyDescent="0.2">
      <c r="A11" s="35">
        <f t="shared" si="0"/>
        <v>41</v>
      </c>
      <c r="B11" s="78">
        <f t="shared" si="1"/>
        <v>40459</v>
      </c>
      <c r="C11" s="35" t="s">
        <v>50</v>
      </c>
      <c r="D11" s="78">
        <f t="shared" si="2"/>
        <v>40465</v>
      </c>
      <c r="E11" s="79">
        <v>1906</v>
      </c>
      <c r="F11" s="79">
        <v>897</v>
      </c>
      <c r="G11" s="79">
        <v>1560</v>
      </c>
      <c r="H11" s="79"/>
      <c r="I11" s="79">
        <v>1342</v>
      </c>
      <c r="J11" s="79">
        <v>514</v>
      </c>
      <c r="K11" s="79">
        <v>1808</v>
      </c>
      <c r="L11" s="79"/>
      <c r="M11" s="79">
        <v>1061</v>
      </c>
      <c r="N11" s="79">
        <v>182</v>
      </c>
      <c r="O11" s="79">
        <v>2471</v>
      </c>
      <c r="P11" s="79"/>
      <c r="Q11" s="79">
        <v>974</v>
      </c>
      <c r="R11" s="79">
        <v>51</v>
      </c>
      <c r="S11" s="79">
        <v>4108</v>
      </c>
      <c r="T11" s="79"/>
      <c r="U11" s="79">
        <v>1856</v>
      </c>
      <c r="V11" s="79">
        <v>335</v>
      </c>
      <c r="W11" s="79">
        <v>849</v>
      </c>
      <c r="X11" s="79"/>
      <c r="Y11" s="79">
        <v>1082</v>
      </c>
      <c r="Z11" s="79">
        <v>138</v>
      </c>
      <c r="AA11" s="79">
        <v>1118</v>
      </c>
      <c r="AB11" s="79"/>
      <c r="AC11" s="79">
        <v>1181</v>
      </c>
      <c r="AD11" s="79">
        <v>898</v>
      </c>
      <c r="AE11" s="79">
        <v>816</v>
      </c>
      <c r="AF11" s="79"/>
      <c r="AG11" s="79">
        <v>1405</v>
      </c>
      <c r="AH11" s="79">
        <v>183</v>
      </c>
      <c r="AI11" s="79">
        <v>1398</v>
      </c>
      <c r="AJ11" s="79"/>
      <c r="AK11" s="79">
        <f>103+AK10</f>
        <v>2259</v>
      </c>
      <c r="AL11" s="79">
        <f>78+AL10</f>
        <v>478</v>
      </c>
      <c r="AM11" s="79">
        <v>2288</v>
      </c>
      <c r="AN11" s="79"/>
      <c r="AO11" s="82">
        <v>411</v>
      </c>
      <c r="AP11" s="79">
        <f>43+AP10</f>
        <v>135</v>
      </c>
      <c r="AQ11" s="79">
        <v>1526</v>
      </c>
      <c r="AR11" s="79"/>
      <c r="AS11" s="79">
        <v>869</v>
      </c>
      <c r="AT11" s="79">
        <v>979</v>
      </c>
      <c r="AU11" s="79">
        <f>AU10+69</f>
        <v>707</v>
      </c>
      <c r="AV11" s="79"/>
      <c r="AW11" s="79">
        <v>479</v>
      </c>
      <c r="AX11" s="79">
        <v>246</v>
      </c>
      <c r="AY11" s="79">
        <v>776</v>
      </c>
      <c r="AZ11" s="79"/>
      <c r="BA11" s="81">
        <v>459</v>
      </c>
      <c r="BB11" s="79">
        <v>3</v>
      </c>
      <c r="BC11" s="79">
        <v>563</v>
      </c>
      <c r="BD11" s="79"/>
      <c r="BE11" s="79">
        <v>1710</v>
      </c>
      <c r="BF11" s="79">
        <v>27</v>
      </c>
      <c r="BG11" s="79">
        <v>468</v>
      </c>
      <c r="BH11" s="79"/>
      <c r="BI11" s="79">
        <v>1248</v>
      </c>
      <c r="BJ11" s="79">
        <v>35</v>
      </c>
      <c r="BK11" s="79">
        <v>456</v>
      </c>
      <c r="BL11" s="79"/>
      <c r="BM11" s="79">
        <v>1310</v>
      </c>
      <c r="BN11" s="79">
        <v>41</v>
      </c>
      <c r="BO11" s="79">
        <v>430</v>
      </c>
      <c r="BP11" s="84"/>
      <c r="BQ11" s="79">
        <v>90</v>
      </c>
      <c r="BR11" s="79">
        <v>46</v>
      </c>
      <c r="BS11" s="79">
        <v>145</v>
      </c>
      <c r="BU11" s="79">
        <v>3100</v>
      </c>
      <c r="BV11" s="79">
        <v>170</v>
      </c>
      <c r="BW11" s="79">
        <v>261</v>
      </c>
      <c r="BY11" s="79">
        <v>1031</v>
      </c>
      <c r="BZ11" s="79">
        <v>613</v>
      </c>
      <c r="CA11" s="79">
        <v>136</v>
      </c>
      <c r="CC11" s="79">
        <v>730</v>
      </c>
      <c r="CD11" s="35">
        <v>89</v>
      </c>
      <c r="CE11" s="35">
        <v>321</v>
      </c>
      <c r="CF11" s="84"/>
      <c r="CG11" s="54">
        <v>541</v>
      </c>
      <c r="CH11" s="54">
        <v>5</v>
      </c>
      <c r="CI11" s="54">
        <v>543</v>
      </c>
      <c r="CK11" s="54">
        <v>1922</v>
      </c>
      <c r="CL11" s="54">
        <v>9</v>
      </c>
      <c r="CM11" s="54">
        <v>520</v>
      </c>
    </row>
    <row r="12" spans="1:92" ht="13.5" thickBot="1" x14ac:dyDescent="0.25">
      <c r="A12" s="35">
        <f t="shared" si="0"/>
        <v>42</v>
      </c>
      <c r="B12" s="78">
        <f t="shared" si="1"/>
        <v>40466</v>
      </c>
      <c r="C12" s="35" t="s">
        <v>50</v>
      </c>
      <c r="D12" s="78">
        <f t="shared" si="2"/>
        <v>40472</v>
      </c>
      <c r="E12" s="79">
        <v>2060</v>
      </c>
      <c r="F12" s="79">
        <v>948</v>
      </c>
      <c r="G12" s="79">
        <v>1826</v>
      </c>
      <c r="H12" s="79"/>
      <c r="I12" s="79">
        <v>1383</v>
      </c>
      <c r="J12" s="79">
        <v>554</v>
      </c>
      <c r="K12" s="79">
        <v>1989</v>
      </c>
      <c r="L12" s="79"/>
      <c r="M12" s="79">
        <v>1111</v>
      </c>
      <c r="N12" s="79">
        <v>220</v>
      </c>
      <c r="O12" s="79">
        <v>3271</v>
      </c>
      <c r="P12" s="79"/>
      <c r="Q12" s="79">
        <v>1021</v>
      </c>
      <c r="R12" s="79">
        <v>84</v>
      </c>
      <c r="S12" s="79">
        <v>4742</v>
      </c>
      <c r="T12" s="79"/>
      <c r="U12" s="79">
        <v>1967</v>
      </c>
      <c r="V12" s="79">
        <v>401</v>
      </c>
      <c r="W12" s="79">
        <v>884</v>
      </c>
      <c r="X12" s="79"/>
      <c r="Y12" s="79">
        <v>1109</v>
      </c>
      <c r="Z12" s="79">
        <v>154</v>
      </c>
      <c r="AA12" s="79">
        <v>1373</v>
      </c>
      <c r="AB12" s="79"/>
      <c r="AC12" s="86">
        <v>1292</v>
      </c>
      <c r="AD12" s="86">
        <v>909</v>
      </c>
      <c r="AE12" s="86">
        <v>822</v>
      </c>
      <c r="AF12" s="79"/>
      <c r="AG12" s="79">
        <v>1484</v>
      </c>
      <c r="AH12" s="79">
        <v>280</v>
      </c>
      <c r="AI12" s="79">
        <v>1516</v>
      </c>
      <c r="AJ12" s="79"/>
      <c r="AK12" s="79">
        <f>92+AK11</f>
        <v>2351</v>
      </c>
      <c r="AL12" s="79">
        <f>75+AL11</f>
        <v>553</v>
      </c>
      <c r="AM12" s="79">
        <v>2891</v>
      </c>
      <c r="AN12" s="79"/>
      <c r="AO12" s="82">
        <v>463</v>
      </c>
      <c r="AP12" s="79">
        <f>34+AP11</f>
        <v>169</v>
      </c>
      <c r="AQ12" s="79">
        <v>1589</v>
      </c>
      <c r="AR12" s="79"/>
      <c r="AS12" s="79">
        <v>959</v>
      </c>
      <c r="AT12" s="79">
        <v>1074</v>
      </c>
      <c r="AU12" s="79">
        <f>AU11+252</f>
        <v>959</v>
      </c>
      <c r="AV12" s="79"/>
      <c r="AW12" s="79">
        <v>527</v>
      </c>
      <c r="AX12" s="79">
        <v>391</v>
      </c>
      <c r="AY12" s="79">
        <v>1031</v>
      </c>
      <c r="AZ12" s="79"/>
      <c r="BA12" s="86">
        <v>459</v>
      </c>
      <c r="BB12" s="86">
        <v>3</v>
      </c>
      <c r="BC12" s="86">
        <v>563</v>
      </c>
      <c r="BD12" s="79"/>
      <c r="BE12" s="79">
        <v>1846</v>
      </c>
      <c r="BF12" s="79">
        <v>37</v>
      </c>
      <c r="BG12" s="79">
        <v>582</v>
      </c>
      <c r="BH12" s="79"/>
      <c r="BI12" s="79">
        <v>1387</v>
      </c>
      <c r="BJ12" s="79">
        <v>46</v>
      </c>
      <c r="BK12" s="79">
        <v>461</v>
      </c>
      <c r="BL12" s="79"/>
      <c r="BM12" s="79">
        <v>1473</v>
      </c>
      <c r="BN12" s="79">
        <v>73</v>
      </c>
      <c r="BO12" s="79">
        <v>672</v>
      </c>
      <c r="BP12" s="84"/>
      <c r="BQ12" s="79">
        <v>107</v>
      </c>
      <c r="BR12" s="79">
        <v>67</v>
      </c>
      <c r="BS12" s="79">
        <v>198</v>
      </c>
      <c r="BU12" s="86">
        <v>3370</v>
      </c>
      <c r="BV12" s="86">
        <v>194</v>
      </c>
      <c r="BW12" s="86">
        <v>336</v>
      </c>
      <c r="BY12" s="79">
        <v>1104</v>
      </c>
      <c r="BZ12" s="79">
        <v>751</v>
      </c>
      <c r="CA12" s="79">
        <v>179</v>
      </c>
      <c r="CC12" s="79">
        <v>787</v>
      </c>
      <c r="CD12" s="35">
        <v>105</v>
      </c>
      <c r="CE12" s="35">
        <v>347</v>
      </c>
      <c r="CF12" s="84"/>
      <c r="CG12" s="54">
        <v>634</v>
      </c>
      <c r="CH12" s="54">
        <v>12</v>
      </c>
      <c r="CI12" s="54">
        <v>607</v>
      </c>
      <c r="CK12" s="34">
        <v>1957</v>
      </c>
      <c r="CL12" s="34">
        <v>13</v>
      </c>
      <c r="CM12" s="34">
        <v>604</v>
      </c>
    </row>
    <row r="13" spans="1:92" x14ac:dyDescent="0.2">
      <c r="A13" s="35">
        <f t="shared" si="0"/>
        <v>43</v>
      </c>
      <c r="B13" s="78">
        <f t="shared" si="1"/>
        <v>40473</v>
      </c>
      <c r="C13" s="35" t="s">
        <v>50</v>
      </c>
      <c r="D13" s="78">
        <f t="shared" si="2"/>
        <v>40479</v>
      </c>
      <c r="E13" s="79">
        <v>2062</v>
      </c>
      <c r="F13" s="79">
        <v>978</v>
      </c>
      <c r="G13" s="79">
        <v>1988</v>
      </c>
      <c r="H13" s="79"/>
      <c r="I13" s="79">
        <v>1403</v>
      </c>
      <c r="J13" s="79">
        <v>687</v>
      </c>
      <c r="K13" s="79">
        <v>2094</v>
      </c>
      <c r="L13" s="79"/>
      <c r="M13" s="79">
        <v>1133</v>
      </c>
      <c r="N13" s="79">
        <v>230</v>
      </c>
      <c r="O13" s="79">
        <v>3296</v>
      </c>
      <c r="P13" s="79"/>
      <c r="Q13" s="79">
        <v>1022</v>
      </c>
      <c r="R13" s="79">
        <v>84</v>
      </c>
      <c r="S13" s="79">
        <v>4897</v>
      </c>
      <c r="T13" s="79"/>
      <c r="U13" s="79">
        <v>2024</v>
      </c>
      <c r="V13" s="79">
        <v>439</v>
      </c>
      <c r="W13" s="79">
        <v>896</v>
      </c>
      <c r="X13" s="79"/>
      <c r="Y13" s="79">
        <v>1126</v>
      </c>
      <c r="Z13" s="79">
        <v>170</v>
      </c>
      <c r="AA13" s="79">
        <v>1396</v>
      </c>
      <c r="AB13" s="79"/>
      <c r="AC13" s="87"/>
      <c r="AD13" s="87"/>
      <c r="AE13" s="87"/>
      <c r="AF13" s="87"/>
      <c r="AG13" s="79">
        <v>1534</v>
      </c>
      <c r="AH13" s="79">
        <v>325</v>
      </c>
      <c r="AI13" s="79">
        <v>1530</v>
      </c>
      <c r="AJ13" s="79"/>
      <c r="AK13" s="79">
        <f>109+AK12</f>
        <v>2460</v>
      </c>
      <c r="AL13" s="79">
        <f>8+AL12</f>
        <v>561</v>
      </c>
      <c r="AM13" s="79">
        <v>3194</v>
      </c>
      <c r="AN13" s="79"/>
      <c r="AO13" s="82">
        <v>512</v>
      </c>
      <c r="AP13" s="79">
        <f>123+AP12</f>
        <v>292</v>
      </c>
      <c r="AQ13" s="79">
        <v>1659</v>
      </c>
      <c r="AR13" s="79"/>
      <c r="AS13" s="79">
        <v>972</v>
      </c>
      <c r="AT13" s="79">
        <v>1092</v>
      </c>
      <c r="AU13" s="79">
        <f>AU12+129</f>
        <v>1088</v>
      </c>
      <c r="AV13" s="79"/>
      <c r="AW13" s="79">
        <v>615</v>
      </c>
      <c r="AX13" s="79">
        <v>424</v>
      </c>
      <c r="AY13" s="79">
        <v>1067</v>
      </c>
      <c r="AZ13" s="79"/>
      <c r="BA13" s="81"/>
      <c r="BB13" s="79"/>
      <c r="BC13" s="79"/>
      <c r="BD13" s="79"/>
      <c r="BE13" s="79">
        <v>1879</v>
      </c>
      <c r="BF13" s="79">
        <v>40</v>
      </c>
      <c r="BG13" s="79">
        <v>734</v>
      </c>
      <c r="BH13" s="79"/>
      <c r="BI13" s="79">
        <v>1490</v>
      </c>
      <c r="BJ13" s="79">
        <v>55</v>
      </c>
      <c r="BK13" s="79">
        <v>467</v>
      </c>
      <c r="BL13" s="79"/>
      <c r="BM13" s="79">
        <v>1501</v>
      </c>
      <c r="BN13" s="79">
        <v>93</v>
      </c>
      <c r="BO13" s="79">
        <v>691</v>
      </c>
      <c r="BP13" s="84"/>
      <c r="BQ13" s="79">
        <v>119</v>
      </c>
      <c r="BR13" s="79">
        <v>69</v>
      </c>
      <c r="BS13" s="79">
        <v>199</v>
      </c>
      <c r="BU13" s="50" t="s">
        <v>126</v>
      </c>
      <c r="BV13" s="35"/>
      <c r="BW13" s="35"/>
      <c r="BY13" s="79">
        <v>1135</v>
      </c>
      <c r="BZ13" s="79">
        <v>791</v>
      </c>
      <c r="CA13" s="79">
        <v>199</v>
      </c>
      <c r="CC13" s="79">
        <v>811</v>
      </c>
      <c r="CD13" s="35">
        <v>108</v>
      </c>
      <c r="CE13" s="35">
        <v>353</v>
      </c>
      <c r="CF13" s="84"/>
      <c r="CG13" s="54">
        <v>699</v>
      </c>
      <c r="CH13" s="54">
        <v>18</v>
      </c>
      <c r="CI13" s="54">
        <v>644</v>
      </c>
    </row>
    <row r="14" spans="1:92" ht="13.5" thickBot="1" x14ac:dyDescent="0.25">
      <c r="A14" s="35">
        <f t="shared" si="0"/>
        <v>44</v>
      </c>
      <c r="B14" s="78">
        <f t="shared" si="1"/>
        <v>40480</v>
      </c>
      <c r="C14" s="35" t="s">
        <v>50</v>
      </c>
      <c r="D14" s="78">
        <f t="shared" si="2"/>
        <v>40486</v>
      </c>
      <c r="E14" s="79">
        <v>2079</v>
      </c>
      <c r="F14" s="79">
        <v>989</v>
      </c>
      <c r="G14" s="79">
        <v>2006</v>
      </c>
      <c r="H14" s="79"/>
      <c r="I14" s="86">
        <v>1426</v>
      </c>
      <c r="J14" s="86">
        <v>772</v>
      </c>
      <c r="K14" s="86">
        <v>2219</v>
      </c>
      <c r="L14" s="79"/>
      <c r="M14" s="79">
        <v>1173</v>
      </c>
      <c r="N14" s="79">
        <v>235</v>
      </c>
      <c r="O14" s="79">
        <v>3455</v>
      </c>
      <c r="P14" s="79"/>
      <c r="Q14" s="79">
        <v>1031</v>
      </c>
      <c r="R14" s="79">
        <v>88</v>
      </c>
      <c r="S14" s="79">
        <v>5018</v>
      </c>
      <c r="T14" s="79"/>
      <c r="U14" s="79">
        <v>2122</v>
      </c>
      <c r="V14" s="79">
        <v>447</v>
      </c>
      <c r="W14" s="79">
        <v>901</v>
      </c>
      <c r="X14" s="79"/>
      <c r="Y14" s="79">
        <v>1144</v>
      </c>
      <c r="Z14" s="79">
        <v>178</v>
      </c>
      <c r="AA14" s="79">
        <v>1405</v>
      </c>
      <c r="AB14" s="79"/>
      <c r="AC14" s="79"/>
      <c r="AD14" s="79"/>
      <c r="AE14" s="79"/>
      <c r="AF14" s="79"/>
      <c r="AG14" s="79">
        <v>1579</v>
      </c>
      <c r="AH14" s="79">
        <v>348</v>
      </c>
      <c r="AI14" s="79">
        <v>1557</v>
      </c>
      <c r="AJ14" s="79"/>
      <c r="AK14" s="79">
        <f>93+AK13</f>
        <v>2553</v>
      </c>
      <c r="AL14" s="79">
        <f>19+AL13</f>
        <v>580</v>
      </c>
      <c r="AM14" s="79">
        <v>3558</v>
      </c>
      <c r="AN14" s="79"/>
      <c r="AO14" s="82">
        <v>546</v>
      </c>
      <c r="AP14" s="79">
        <f>73+AP13</f>
        <v>365</v>
      </c>
      <c r="AQ14" s="79">
        <v>1692</v>
      </c>
      <c r="AR14" s="79"/>
      <c r="AS14" s="79">
        <v>978</v>
      </c>
      <c r="AT14" s="79">
        <v>1094</v>
      </c>
      <c r="AU14" s="79">
        <f>AU13+6</f>
        <v>1094</v>
      </c>
      <c r="AV14" s="79"/>
      <c r="AW14" s="79">
        <v>698</v>
      </c>
      <c r="AX14" s="79">
        <v>454</v>
      </c>
      <c r="AY14" s="79">
        <v>1185</v>
      </c>
      <c r="AZ14" s="79"/>
      <c r="BA14" s="81"/>
      <c r="BB14" s="79"/>
      <c r="BC14" s="79"/>
      <c r="BD14" s="79"/>
      <c r="BE14" s="79">
        <v>1891</v>
      </c>
      <c r="BF14" s="79">
        <v>63</v>
      </c>
      <c r="BG14" s="79">
        <v>739</v>
      </c>
      <c r="BH14" s="79"/>
      <c r="BI14" s="79">
        <v>1527</v>
      </c>
      <c r="BJ14" s="79">
        <v>66</v>
      </c>
      <c r="BK14" s="79">
        <v>525</v>
      </c>
      <c r="BL14" s="79"/>
      <c r="BM14" s="79">
        <v>1502</v>
      </c>
      <c r="BN14" s="79">
        <v>94</v>
      </c>
      <c r="BO14" s="79">
        <v>693</v>
      </c>
      <c r="BP14" s="84"/>
      <c r="BQ14" s="79">
        <v>130</v>
      </c>
      <c r="BR14" s="79">
        <v>69</v>
      </c>
      <c r="BS14" s="79">
        <v>199</v>
      </c>
      <c r="BU14" s="35"/>
      <c r="BV14" s="35"/>
      <c r="BW14" s="35"/>
      <c r="BY14" s="79">
        <v>1194</v>
      </c>
      <c r="BZ14" s="79">
        <v>807</v>
      </c>
      <c r="CA14" s="54">
        <v>247</v>
      </c>
      <c r="CC14" s="79">
        <v>824</v>
      </c>
      <c r="CD14" s="153" t="s">
        <v>50</v>
      </c>
      <c r="CE14" s="35">
        <v>354</v>
      </c>
      <c r="CF14" s="84"/>
      <c r="CG14" s="54">
        <v>718</v>
      </c>
      <c r="CH14" s="54">
        <v>24</v>
      </c>
      <c r="CI14" s="54">
        <v>703</v>
      </c>
    </row>
    <row r="15" spans="1:92" ht="13.5" thickBot="1" x14ac:dyDescent="0.25">
      <c r="A15" s="35">
        <f t="shared" si="0"/>
        <v>45</v>
      </c>
      <c r="B15" s="78">
        <f t="shared" si="1"/>
        <v>40487</v>
      </c>
      <c r="C15" s="35" t="s">
        <v>50</v>
      </c>
      <c r="D15" s="78">
        <f t="shared" si="2"/>
        <v>40493</v>
      </c>
      <c r="E15" s="79">
        <v>2118</v>
      </c>
      <c r="F15" s="79">
        <v>998</v>
      </c>
      <c r="G15" s="79">
        <v>2025</v>
      </c>
      <c r="H15" s="79"/>
      <c r="I15" s="79"/>
      <c r="J15" s="79"/>
      <c r="K15" s="79"/>
      <c r="L15" s="79"/>
      <c r="M15" s="81">
        <v>1181</v>
      </c>
      <c r="N15" s="81">
        <v>247</v>
      </c>
      <c r="O15" s="81">
        <v>3880</v>
      </c>
      <c r="P15" s="79"/>
      <c r="Q15" s="81">
        <v>1039</v>
      </c>
      <c r="R15" s="81">
        <v>88</v>
      </c>
      <c r="S15" s="81">
        <v>5026</v>
      </c>
      <c r="T15" s="79"/>
      <c r="U15" s="79">
        <v>2122</v>
      </c>
      <c r="V15" s="79">
        <v>447</v>
      </c>
      <c r="W15" s="79">
        <v>901</v>
      </c>
      <c r="X15" s="79"/>
      <c r="Y15" s="79">
        <v>1180</v>
      </c>
      <c r="Z15" s="79">
        <v>197</v>
      </c>
      <c r="AA15" s="79">
        <v>1657</v>
      </c>
      <c r="AB15" s="79"/>
      <c r="AC15" s="79"/>
      <c r="AD15" s="79"/>
      <c r="AE15" s="79"/>
      <c r="AF15" s="79"/>
      <c r="AG15" s="79">
        <v>1600</v>
      </c>
      <c r="AH15" s="79">
        <v>359</v>
      </c>
      <c r="AI15" s="79">
        <v>1613</v>
      </c>
      <c r="AJ15" s="79"/>
      <c r="AK15" s="79">
        <f>28+AK14</f>
        <v>2581</v>
      </c>
      <c r="AL15" s="79">
        <v>587</v>
      </c>
      <c r="AM15" s="79">
        <v>3610</v>
      </c>
      <c r="AN15" s="79"/>
      <c r="AO15" s="82">
        <v>607</v>
      </c>
      <c r="AP15" s="79">
        <f>29+AP14</f>
        <v>394</v>
      </c>
      <c r="AQ15" s="79">
        <v>1721</v>
      </c>
      <c r="AR15" s="79"/>
      <c r="AS15" s="79">
        <v>1018</v>
      </c>
      <c r="AT15" s="79">
        <v>1095</v>
      </c>
      <c r="AU15" s="79">
        <f>AU14+9</f>
        <v>1103</v>
      </c>
      <c r="AV15" s="79"/>
      <c r="AW15" s="79">
        <v>744</v>
      </c>
      <c r="AX15" s="79">
        <v>471</v>
      </c>
      <c r="AY15" s="79">
        <v>1214</v>
      </c>
      <c r="AZ15" s="79"/>
      <c r="BA15" s="81"/>
      <c r="BB15" s="79"/>
      <c r="BC15" s="79"/>
      <c r="BD15" s="79"/>
      <c r="BE15" s="86">
        <v>1895</v>
      </c>
      <c r="BF15" s="86">
        <v>66</v>
      </c>
      <c r="BG15" s="86">
        <v>746</v>
      </c>
      <c r="BH15" s="81"/>
      <c r="BI15" s="81">
        <v>1561</v>
      </c>
      <c r="BJ15" s="81">
        <v>70</v>
      </c>
      <c r="BK15" s="81">
        <v>530</v>
      </c>
      <c r="BL15" s="81"/>
      <c r="BM15" s="79">
        <v>1527</v>
      </c>
      <c r="BN15" s="79">
        <v>128</v>
      </c>
      <c r="BO15" s="79">
        <v>696</v>
      </c>
      <c r="BP15" s="84"/>
      <c r="BQ15" s="79">
        <v>139</v>
      </c>
      <c r="BR15" s="79">
        <v>70</v>
      </c>
      <c r="BS15" s="79">
        <v>200</v>
      </c>
      <c r="BU15" s="35"/>
      <c r="BV15" s="35"/>
      <c r="BW15" s="35"/>
      <c r="BY15" s="79">
        <v>1235</v>
      </c>
      <c r="BZ15" s="79">
        <v>836</v>
      </c>
      <c r="CA15" s="79">
        <v>484</v>
      </c>
      <c r="CC15" s="79">
        <v>825</v>
      </c>
      <c r="CD15" s="35">
        <v>114</v>
      </c>
      <c r="CE15" s="35">
        <v>367</v>
      </c>
      <c r="CF15" s="84"/>
      <c r="CG15" s="34">
        <v>720</v>
      </c>
      <c r="CH15" s="34">
        <v>26</v>
      </c>
      <c r="CI15" s="34">
        <v>713</v>
      </c>
    </row>
    <row r="16" spans="1:92" ht="13.5" thickBot="1" x14ac:dyDescent="0.25">
      <c r="A16" s="35">
        <f t="shared" si="0"/>
        <v>46</v>
      </c>
      <c r="B16" s="78">
        <f t="shared" si="1"/>
        <v>40494</v>
      </c>
      <c r="C16" s="35" t="s">
        <v>50</v>
      </c>
      <c r="D16" s="78">
        <f t="shared" si="2"/>
        <v>40500</v>
      </c>
      <c r="E16" s="81">
        <v>2139</v>
      </c>
      <c r="F16" s="81">
        <v>1010</v>
      </c>
      <c r="G16" s="81">
        <v>2034</v>
      </c>
      <c r="H16" s="79"/>
      <c r="I16" s="79"/>
      <c r="J16" s="79"/>
      <c r="K16" s="79"/>
      <c r="L16" s="79"/>
      <c r="M16" s="86">
        <v>1181</v>
      </c>
      <c r="N16" s="86">
        <v>249</v>
      </c>
      <c r="O16" s="86">
        <v>3884</v>
      </c>
      <c r="P16" s="79"/>
      <c r="Q16" s="86">
        <v>1056</v>
      </c>
      <c r="R16" s="86">
        <v>97</v>
      </c>
      <c r="S16" s="86">
        <v>5189</v>
      </c>
      <c r="T16" s="79"/>
      <c r="U16" s="79">
        <v>2128</v>
      </c>
      <c r="V16" s="79">
        <v>447</v>
      </c>
      <c r="W16" s="79">
        <v>906</v>
      </c>
      <c r="X16" s="79"/>
      <c r="Y16" s="79">
        <v>1191</v>
      </c>
      <c r="Z16" s="79">
        <v>201</v>
      </c>
      <c r="AA16" s="79">
        <v>1670</v>
      </c>
      <c r="AB16" s="79"/>
      <c r="AC16" s="79"/>
      <c r="AD16" s="79"/>
      <c r="AE16" s="79"/>
      <c r="AF16" s="79"/>
      <c r="AG16" s="79">
        <v>1675</v>
      </c>
      <c r="AH16" s="79">
        <v>362</v>
      </c>
      <c r="AI16" s="79">
        <v>1654</v>
      </c>
      <c r="AJ16" s="79"/>
      <c r="AK16" s="86">
        <f>28+AK15</f>
        <v>2609</v>
      </c>
      <c r="AL16" s="86">
        <v>589</v>
      </c>
      <c r="AM16" s="86">
        <v>3616</v>
      </c>
      <c r="AN16" s="87"/>
      <c r="AO16" s="82">
        <v>710</v>
      </c>
      <c r="AP16" s="79">
        <f>56+AP15</f>
        <v>450</v>
      </c>
      <c r="AQ16" s="79">
        <v>1752</v>
      </c>
      <c r="AR16" s="79"/>
      <c r="AS16" s="79">
        <v>1072</v>
      </c>
      <c r="AT16" s="79">
        <v>1095</v>
      </c>
      <c r="AU16" s="79">
        <f>AU15+8</f>
        <v>1111</v>
      </c>
      <c r="AV16" s="88"/>
      <c r="AW16" s="79">
        <v>831</v>
      </c>
      <c r="AX16" s="79">
        <v>483</v>
      </c>
      <c r="AY16" s="79">
        <v>1248</v>
      </c>
      <c r="AZ16" s="79"/>
      <c r="BA16" s="89" t="s">
        <v>127</v>
      </c>
      <c r="BB16" s="79"/>
      <c r="BC16" s="79"/>
      <c r="BD16" s="79"/>
      <c r="BE16" s="88"/>
      <c r="BF16" s="88"/>
      <c r="BG16" s="88"/>
      <c r="BH16" s="88"/>
      <c r="BI16" s="81">
        <v>1570</v>
      </c>
      <c r="BJ16" s="81">
        <v>71</v>
      </c>
      <c r="BK16" s="81">
        <v>532</v>
      </c>
      <c r="BL16" s="81"/>
      <c r="BM16" s="79">
        <v>1579</v>
      </c>
      <c r="BN16" s="79">
        <v>155</v>
      </c>
      <c r="BO16" s="79">
        <v>712</v>
      </c>
      <c r="BP16" s="84"/>
      <c r="BQ16" s="86">
        <v>144</v>
      </c>
      <c r="BR16" s="86">
        <v>71</v>
      </c>
      <c r="BS16" s="86">
        <v>225</v>
      </c>
      <c r="BU16" s="35"/>
      <c r="BV16" s="35"/>
      <c r="BW16" s="35"/>
      <c r="BY16" s="90">
        <v>1237</v>
      </c>
      <c r="BZ16" s="90">
        <v>838</v>
      </c>
      <c r="CA16" s="34">
        <v>486</v>
      </c>
      <c r="CC16" s="90">
        <v>825</v>
      </c>
      <c r="CD16" s="229">
        <v>114</v>
      </c>
      <c r="CE16" s="229">
        <v>369</v>
      </c>
      <c r="CF16" s="84"/>
      <c r="CG16" s="88"/>
      <c r="CH16" s="233"/>
      <c r="CI16" s="233"/>
    </row>
    <row r="17" spans="1:86" ht="13.5" thickBot="1" x14ac:dyDescent="0.25">
      <c r="A17" s="35">
        <f t="shared" si="0"/>
        <v>47</v>
      </c>
      <c r="B17" s="78">
        <f t="shared" si="1"/>
        <v>40501</v>
      </c>
      <c r="C17" s="35" t="s">
        <v>50</v>
      </c>
      <c r="D17" s="78">
        <f t="shared" si="2"/>
        <v>40507</v>
      </c>
      <c r="E17" s="86">
        <v>2140</v>
      </c>
      <c r="F17" s="86">
        <v>1010</v>
      </c>
      <c r="G17" s="86">
        <v>2034</v>
      </c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6">
        <v>2143</v>
      </c>
      <c r="V17" s="86">
        <v>448</v>
      </c>
      <c r="W17" s="86">
        <v>919</v>
      </c>
      <c r="X17" s="79"/>
      <c r="Y17" s="86">
        <v>1191</v>
      </c>
      <c r="Z17" s="86">
        <v>202</v>
      </c>
      <c r="AA17" s="86">
        <v>1677</v>
      </c>
      <c r="AB17" s="79"/>
      <c r="AC17" s="79"/>
      <c r="AD17" s="79"/>
      <c r="AE17" s="79"/>
      <c r="AF17" s="79"/>
      <c r="AG17" s="86">
        <v>1677</v>
      </c>
      <c r="AH17" s="86">
        <v>362</v>
      </c>
      <c r="AI17" s="86">
        <v>1654</v>
      </c>
      <c r="AJ17" s="79"/>
      <c r="AK17" s="81"/>
      <c r="AL17" s="81"/>
      <c r="AM17" s="81"/>
      <c r="AN17" s="79"/>
      <c r="AO17" s="82">
        <v>805</v>
      </c>
      <c r="AP17" s="79">
        <v>559</v>
      </c>
      <c r="AQ17" s="79">
        <v>2120</v>
      </c>
      <c r="AR17" s="79"/>
      <c r="AS17" s="90">
        <v>1095</v>
      </c>
      <c r="AT17" s="90">
        <v>1095</v>
      </c>
      <c r="AU17" s="90">
        <f>AU16+1</f>
        <v>1112</v>
      </c>
      <c r="AV17" s="79"/>
      <c r="AW17" s="79">
        <v>873</v>
      </c>
      <c r="AX17" s="79">
        <v>492</v>
      </c>
      <c r="AY17" s="79">
        <v>1280</v>
      </c>
      <c r="AZ17" s="79"/>
      <c r="BA17" s="89" t="s">
        <v>128</v>
      </c>
      <c r="BB17" s="79"/>
      <c r="BC17" s="79"/>
      <c r="BD17" s="79"/>
      <c r="BE17" s="81"/>
      <c r="BF17" s="81"/>
      <c r="BG17" s="81"/>
      <c r="BH17" s="81"/>
      <c r="BI17" s="86">
        <v>1574</v>
      </c>
      <c r="BJ17" s="86">
        <v>71</v>
      </c>
      <c r="BK17" s="86">
        <v>532</v>
      </c>
      <c r="BL17" s="88"/>
      <c r="BM17" s="79">
        <v>1588</v>
      </c>
      <c r="BN17" s="79">
        <v>156</v>
      </c>
      <c r="BO17" s="79">
        <v>715</v>
      </c>
      <c r="BP17" s="84"/>
      <c r="BQ17" s="79"/>
      <c r="BR17" s="79"/>
      <c r="BS17" s="79"/>
      <c r="CC17" s="87"/>
      <c r="CD17" s="233"/>
      <c r="CE17" s="233"/>
      <c r="CF17" s="30"/>
      <c r="CG17" s="30"/>
      <c r="CH17" s="30"/>
    </row>
    <row r="18" spans="1:86" ht="13.5" thickBot="1" x14ac:dyDescent="0.25">
      <c r="A18" s="35">
        <f t="shared" si="0"/>
        <v>48</v>
      </c>
      <c r="B18" s="78">
        <f t="shared" si="1"/>
        <v>40508</v>
      </c>
      <c r="C18" s="35" t="s">
        <v>50</v>
      </c>
      <c r="D18" s="78">
        <f t="shared" si="2"/>
        <v>40514</v>
      </c>
      <c r="E18" s="79"/>
      <c r="F18" s="79"/>
      <c r="G18" s="79" t="s">
        <v>129</v>
      </c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87"/>
      <c r="AH18" s="87"/>
      <c r="AI18" s="87"/>
      <c r="AJ18" s="79"/>
      <c r="AK18" s="81"/>
      <c r="AL18" s="81"/>
      <c r="AM18" s="81"/>
      <c r="AN18" s="79"/>
      <c r="AO18" s="82">
        <v>816</v>
      </c>
      <c r="AP18" s="81">
        <v>564</v>
      </c>
      <c r="AQ18" s="79">
        <v>2132</v>
      </c>
      <c r="AR18" s="79"/>
      <c r="AS18" s="79"/>
      <c r="AT18" s="79"/>
      <c r="AU18" s="79"/>
      <c r="AV18" s="79"/>
      <c r="AW18" s="90">
        <v>875</v>
      </c>
      <c r="AX18" s="90">
        <v>494</v>
      </c>
      <c r="AY18" s="90">
        <v>1280</v>
      </c>
      <c r="AZ18" s="88"/>
      <c r="BA18" s="89" t="s">
        <v>130</v>
      </c>
      <c r="BB18" s="81"/>
      <c r="BC18" s="79"/>
      <c r="BD18" s="79"/>
      <c r="BE18" s="81"/>
      <c r="BF18" s="81"/>
      <c r="BG18" s="81"/>
      <c r="BH18" s="81"/>
      <c r="BI18" s="88"/>
      <c r="BJ18" s="88"/>
      <c r="BK18" s="88"/>
      <c r="BL18" s="88"/>
      <c r="BM18" s="86">
        <v>1589</v>
      </c>
      <c r="BN18" s="86">
        <v>156</v>
      </c>
      <c r="BO18" s="86">
        <v>718</v>
      </c>
      <c r="BP18" s="84"/>
      <c r="BQ18" s="88"/>
      <c r="BR18" s="88"/>
      <c r="BS18" s="88"/>
    </row>
    <row r="19" spans="1:86" ht="13.5" thickBot="1" x14ac:dyDescent="0.25">
      <c r="A19" s="35">
        <f t="shared" si="0"/>
        <v>49</v>
      </c>
      <c r="B19" s="78">
        <f t="shared" si="1"/>
        <v>40515</v>
      </c>
      <c r="C19" s="35" t="s">
        <v>50</v>
      </c>
      <c r="D19" s="78">
        <f t="shared" si="2"/>
        <v>40521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87"/>
      <c r="AH19" s="87"/>
      <c r="AI19" s="87"/>
      <c r="AJ19" s="79"/>
      <c r="AK19" s="79"/>
      <c r="AL19" s="79"/>
      <c r="AM19" s="79"/>
      <c r="AN19" s="79"/>
      <c r="AO19" s="86">
        <v>822</v>
      </c>
      <c r="AP19" s="86">
        <v>571</v>
      </c>
      <c r="AQ19" s="86">
        <v>2145</v>
      </c>
      <c r="AR19" s="79"/>
      <c r="AS19" s="79"/>
      <c r="AT19" s="79"/>
      <c r="AU19" s="79"/>
      <c r="AV19" s="79"/>
      <c r="AW19" s="79"/>
      <c r="AX19" s="79"/>
      <c r="AY19" s="79"/>
      <c r="AZ19" s="79"/>
      <c r="BA19" s="81"/>
      <c r="BB19" s="81"/>
      <c r="BC19" s="81"/>
      <c r="BD19" s="79"/>
      <c r="BE19" s="81"/>
      <c r="BF19" s="81"/>
      <c r="BG19" s="81"/>
      <c r="BH19" s="81"/>
      <c r="BI19" s="81"/>
      <c r="BJ19" s="81"/>
      <c r="BK19" s="81"/>
      <c r="BL19" s="81"/>
      <c r="BM19" s="79"/>
      <c r="BN19" s="79"/>
      <c r="BO19" s="79"/>
    </row>
    <row r="20" spans="1:86" x14ac:dyDescent="0.2">
      <c r="A20" s="35">
        <f t="shared" si="0"/>
        <v>50</v>
      </c>
      <c r="B20" s="78">
        <f t="shared" si="1"/>
        <v>40522</v>
      </c>
      <c r="C20" s="35" t="s">
        <v>50</v>
      </c>
      <c r="D20" s="78">
        <f t="shared" si="2"/>
        <v>40528</v>
      </c>
      <c r="AO20" s="30"/>
      <c r="AP20" s="233"/>
      <c r="AQ20" s="233"/>
      <c r="BA20" s="35"/>
      <c r="BB20" s="233"/>
      <c r="BC20" s="233"/>
    </row>
    <row r="21" spans="1:86" x14ac:dyDescent="0.2">
      <c r="AO21" s="35"/>
      <c r="AP21" s="233"/>
      <c r="AQ21" s="233"/>
      <c r="BA21" s="91"/>
      <c r="BB21" s="233"/>
      <c r="BC21" s="233"/>
    </row>
    <row r="22" spans="1:86" x14ac:dyDescent="0.2">
      <c r="AO22" s="233"/>
      <c r="AP22" s="233"/>
      <c r="AQ22" s="233"/>
      <c r="BA22" s="233"/>
      <c r="BB22" s="233"/>
      <c r="BC22" s="233"/>
    </row>
    <row r="23" spans="1:86" ht="38.25" x14ac:dyDescent="0.2">
      <c r="A23" s="311" t="s">
        <v>131</v>
      </c>
      <c r="AO23" s="233"/>
      <c r="BA23" s="233"/>
      <c r="BC23" s="35"/>
    </row>
    <row r="25" spans="1:86" x14ac:dyDescent="0.2">
      <c r="A25" s="35"/>
    </row>
    <row r="26" spans="1:86" x14ac:dyDescent="0.2">
      <c r="A26" s="230"/>
      <c r="B26" s="75"/>
      <c r="C26" s="75"/>
      <c r="D26" s="75"/>
    </row>
    <row r="27" spans="1:86" x14ac:dyDescent="0.2">
      <c r="A27" s="35"/>
      <c r="B27" s="78"/>
      <c r="C27" s="35"/>
      <c r="D27" s="78"/>
      <c r="F27" s="62"/>
      <c r="G27" s="62"/>
    </row>
    <row r="28" spans="1:86" x14ac:dyDescent="0.2">
      <c r="A28" s="35"/>
      <c r="B28" s="78"/>
      <c r="C28" s="35"/>
      <c r="D28" s="78"/>
      <c r="F28" s="62"/>
      <c r="G28" s="62"/>
    </row>
    <row r="29" spans="1:86" x14ac:dyDescent="0.2">
      <c r="A29" s="35"/>
      <c r="B29" s="78"/>
      <c r="C29" s="35"/>
      <c r="D29" s="78"/>
      <c r="F29" s="62"/>
      <c r="G29" s="62"/>
    </row>
    <row r="30" spans="1:86" x14ac:dyDescent="0.2">
      <c r="A30" s="35"/>
      <c r="B30" s="78"/>
      <c r="C30" s="35"/>
      <c r="D30" s="78"/>
      <c r="E30" s="62"/>
      <c r="F30" s="62"/>
      <c r="G30" s="62"/>
    </row>
    <row r="31" spans="1:86" x14ac:dyDescent="0.2">
      <c r="A31" s="35"/>
      <c r="B31" s="78"/>
      <c r="C31" s="35"/>
      <c r="D31" s="78"/>
      <c r="E31" s="62"/>
      <c r="F31" s="62"/>
      <c r="G31" s="62"/>
    </row>
    <row r="32" spans="1:86" x14ac:dyDescent="0.2">
      <c r="A32" s="35"/>
      <c r="B32" s="78"/>
      <c r="C32" s="35"/>
      <c r="D32" s="78"/>
      <c r="E32" s="62"/>
      <c r="F32" s="62"/>
      <c r="G32" s="62"/>
    </row>
    <row r="33" spans="1:7" x14ac:dyDescent="0.2">
      <c r="A33" s="35"/>
      <c r="B33" s="78"/>
      <c r="C33" s="35"/>
      <c r="D33" s="78"/>
      <c r="E33" s="62"/>
      <c r="F33" s="62"/>
      <c r="G33" s="62"/>
    </row>
    <row r="34" spans="1:7" x14ac:dyDescent="0.2">
      <c r="A34" s="35"/>
      <c r="B34" s="78"/>
      <c r="C34" s="35"/>
      <c r="D34" s="78"/>
      <c r="E34" s="62"/>
      <c r="F34" s="62"/>
      <c r="G34" s="62"/>
    </row>
    <row r="35" spans="1:7" x14ac:dyDescent="0.2">
      <c r="A35" s="35"/>
      <c r="B35" s="78"/>
      <c r="C35" s="35"/>
      <c r="D35" s="78"/>
      <c r="E35" s="62"/>
      <c r="F35" s="62"/>
      <c r="G35" s="62"/>
    </row>
    <row r="36" spans="1:7" x14ac:dyDescent="0.2">
      <c r="A36" s="35"/>
      <c r="B36" s="78"/>
      <c r="C36" s="35"/>
      <c r="D36" s="78"/>
      <c r="E36" s="62"/>
      <c r="F36" s="62"/>
      <c r="G36" s="62"/>
    </row>
    <row r="37" spans="1:7" x14ac:dyDescent="0.2">
      <c r="A37" s="35"/>
      <c r="B37" s="78"/>
      <c r="C37" s="35"/>
      <c r="D37" s="78"/>
      <c r="E37" s="62"/>
      <c r="F37" s="46"/>
      <c r="G37" s="62"/>
    </row>
    <row r="38" spans="1:7" x14ac:dyDescent="0.2">
      <c r="A38" s="35"/>
      <c r="B38" s="78"/>
      <c r="C38" s="35"/>
      <c r="D38" s="78"/>
      <c r="E38" s="62"/>
      <c r="G38" s="62"/>
    </row>
    <row r="39" spans="1:7" x14ac:dyDescent="0.2">
      <c r="A39" s="35"/>
      <c r="B39" s="78"/>
      <c r="C39" s="35"/>
      <c r="D39" s="78"/>
      <c r="E39" s="62"/>
      <c r="G39" s="46"/>
    </row>
    <row r="40" spans="1:7" x14ac:dyDescent="0.2">
      <c r="A40" s="35"/>
      <c r="B40" s="78"/>
      <c r="C40" s="35"/>
      <c r="D40" s="78"/>
      <c r="E40" s="46"/>
    </row>
  </sheetData>
  <mergeCells count="9">
    <mergeCell ref="CK2:CM2"/>
    <mergeCell ref="CG2:CI2"/>
    <mergeCell ref="CC2:CE2"/>
    <mergeCell ref="AW2:AY2"/>
    <mergeCell ref="BI2:BK2"/>
    <mergeCell ref="BM2:BO2"/>
    <mergeCell ref="BQ2:BS2"/>
    <mergeCell ref="BU2:BW2"/>
    <mergeCell ref="BY2:CA2"/>
  </mergeCells>
  <printOptions horizontalCentered="1"/>
  <pageMargins left="0.5" right="0.5" top="1" bottom="1" header="0.5" footer="0.5"/>
  <pageSetup scale="89" orientation="landscape" r:id="rId1"/>
  <headerFooter alignWithMargins="0"/>
  <colBreaks count="4" manualBreakCount="4">
    <brk id="16" max="40" man="1"/>
    <brk id="28" max="40" man="1"/>
    <brk id="40" max="40" man="1"/>
    <brk id="52" max="4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3CC4-3A2C-44BD-BAC0-A744B45FC0CC}">
  <dimension ref="A1:CR40"/>
  <sheetViews>
    <sheetView workbookViewId="0">
      <pane xSplit="1" topLeftCell="BR1" activePane="topRight" state="frozen"/>
      <selection pane="topRight" activeCell="CG23" sqref="CG23"/>
    </sheetView>
  </sheetViews>
  <sheetFormatPr defaultRowHeight="12.75" x14ac:dyDescent="0.2"/>
  <cols>
    <col min="1" max="1" width="6.7109375" customWidth="1"/>
    <col min="2" max="2" width="11" customWidth="1"/>
    <col min="3" max="3" width="1.7109375" customWidth="1"/>
    <col min="4" max="4" width="9.28515625" customWidth="1"/>
    <col min="5" max="5" width="2.42578125" customWidth="1"/>
    <col min="6" max="8" width="9.85546875" customWidth="1"/>
    <col min="9" max="9" width="2.7109375" customWidth="1"/>
    <col min="10" max="12" width="9.85546875" customWidth="1"/>
    <col min="13" max="13" width="2.7109375" customWidth="1"/>
    <col min="14" max="16" width="9.85546875" customWidth="1"/>
    <col min="17" max="17" width="2.7109375" customWidth="1"/>
    <col min="18" max="20" width="9.85546875" customWidth="1"/>
    <col min="21" max="21" width="2.7109375" customWidth="1"/>
    <col min="22" max="24" width="9.85546875" customWidth="1"/>
    <col min="25" max="25" width="2.7109375" customWidth="1"/>
    <col min="26" max="28" width="9.85546875" customWidth="1"/>
    <col min="29" max="29" width="2.7109375" customWidth="1"/>
    <col min="30" max="32" width="9.85546875" customWidth="1"/>
    <col min="33" max="33" width="2.7109375" customWidth="1"/>
    <col min="34" max="35" width="9.85546875" customWidth="1"/>
    <col min="36" max="36" width="9.85546875" style="40" customWidth="1"/>
    <col min="37" max="37" width="2.7109375" customWidth="1"/>
    <col min="38" max="40" width="9.85546875" customWidth="1"/>
    <col min="41" max="41" width="2.7109375" customWidth="1"/>
    <col min="42" max="44" width="9.85546875" customWidth="1"/>
    <col min="45" max="45" width="2.7109375" customWidth="1"/>
    <col min="46" max="48" width="9.85546875" customWidth="1"/>
    <col min="49" max="49" width="2.7109375" customWidth="1"/>
    <col min="50" max="52" width="9.85546875" customWidth="1"/>
    <col min="53" max="53" width="2.85546875" customWidth="1"/>
    <col min="54" max="56" width="9.85546875" customWidth="1"/>
    <col min="57" max="57" width="3.5703125" customWidth="1"/>
    <col min="58" max="60" width="9.85546875" style="40" customWidth="1"/>
    <col min="61" max="61" width="3.5703125" style="40" customWidth="1"/>
    <col min="64" max="64" width="10.28515625" bestFit="1" customWidth="1"/>
    <col min="65" max="65" width="2.7109375" customWidth="1"/>
    <col min="68" max="68" width="10.28515625" bestFit="1" customWidth="1"/>
    <col min="69" max="69" width="2.7109375" customWidth="1"/>
    <col min="70" max="70" width="9.42578125" bestFit="1" customWidth="1"/>
    <col min="72" max="72" width="10.28515625" bestFit="1" customWidth="1"/>
    <col min="73" max="73" width="4.140625" customWidth="1"/>
    <col min="74" max="74" width="9.5703125" bestFit="1" customWidth="1"/>
    <col min="75" max="75" width="9.42578125" bestFit="1" customWidth="1"/>
    <col min="76" max="76" width="10.28515625" bestFit="1" customWidth="1"/>
    <col min="77" max="77" width="4" customWidth="1"/>
    <col min="80" max="80" width="10.28515625" bestFit="1" customWidth="1"/>
    <col min="81" max="81" width="3.7109375" customWidth="1"/>
    <col min="84" max="84" width="9.5703125" customWidth="1"/>
    <col min="85" max="85" width="3.5703125" customWidth="1"/>
    <col min="88" max="88" width="9.5703125" customWidth="1"/>
    <col min="89" max="89" width="3.5703125" customWidth="1"/>
  </cols>
  <sheetData>
    <row r="1" spans="1:96" s="2" customFormat="1" x14ac:dyDescent="0.2">
      <c r="B1" s="92"/>
      <c r="C1" s="92"/>
      <c r="D1" s="92"/>
      <c r="E1" s="92"/>
      <c r="F1" s="92" t="s">
        <v>192</v>
      </c>
      <c r="G1" s="92"/>
      <c r="H1" s="92"/>
      <c r="I1" s="92"/>
      <c r="J1" s="92"/>
      <c r="K1" s="93"/>
      <c r="L1" s="93"/>
      <c r="M1" s="93"/>
      <c r="N1" s="93"/>
      <c r="O1" s="93"/>
      <c r="P1" s="93"/>
      <c r="R1" s="92" t="str">
        <f>F1</f>
        <v>Trinity River Hatchery, cumulative weekly trapping totals, 2004-2025.</v>
      </c>
      <c r="S1" s="92"/>
      <c r="T1" s="92"/>
      <c r="U1" s="92"/>
      <c r="V1" s="92"/>
      <c r="W1" s="92"/>
      <c r="X1" s="92"/>
      <c r="Y1" s="92"/>
      <c r="Z1" s="92"/>
      <c r="AA1" s="93"/>
      <c r="AB1" s="93"/>
      <c r="AC1" s="93"/>
      <c r="AD1" s="92" t="str">
        <f>F1</f>
        <v>Trinity River Hatchery, cumulative weekly trapping totals, 2004-2025.</v>
      </c>
      <c r="AE1" s="93"/>
      <c r="AF1" s="93"/>
      <c r="AJ1" s="94"/>
      <c r="AP1" s="92" t="str">
        <f>F1</f>
        <v>Trinity River Hatchery, cumulative weekly trapping totals, 2004-2025.</v>
      </c>
      <c r="AQ1" s="92"/>
      <c r="AR1" s="92"/>
      <c r="AS1" s="92"/>
      <c r="AT1" s="92"/>
      <c r="AU1" s="92"/>
      <c r="AV1" s="92"/>
      <c r="AW1" s="92"/>
      <c r="AX1" s="92"/>
      <c r="AY1" s="93"/>
      <c r="AZ1" s="93"/>
      <c r="BA1" s="93"/>
      <c r="BB1" s="92" t="str">
        <f>F1</f>
        <v>Trinity River Hatchery, cumulative weekly trapping totals, 2004-2025.</v>
      </c>
      <c r="BC1" s="93"/>
      <c r="BD1" s="93"/>
      <c r="BE1" s="93"/>
      <c r="BF1" s="94"/>
      <c r="BG1" s="94"/>
      <c r="BH1" s="94"/>
      <c r="BI1" s="94"/>
      <c r="CN1" s="268" t="s">
        <v>192</v>
      </c>
    </row>
    <row r="2" spans="1:96" s="2" customFormat="1" x14ac:dyDescent="0.2">
      <c r="B2" s="3"/>
      <c r="C2" s="3"/>
      <c r="D2" s="3"/>
      <c r="E2" s="3"/>
      <c r="F2" s="292" t="s">
        <v>132</v>
      </c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55"/>
      <c r="R2" s="292" t="s">
        <v>132</v>
      </c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3"/>
      <c r="AD2" s="292" t="s">
        <v>132</v>
      </c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P2" s="292" t="s">
        <v>132</v>
      </c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F2" s="94"/>
      <c r="BG2" s="94"/>
      <c r="BH2" s="94"/>
      <c r="BI2" s="94"/>
    </row>
    <row r="3" spans="1:96" s="30" customFormat="1" x14ac:dyDescent="0.2">
      <c r="A3" s="233" t="s">
        <v>29</v>
      </c>
      <c r="F3" s="100"/>
      <c r="G3" s="232">
        <v>2004</v>
      </c>
      <c r="H3" s="234"/>
      <c r="I3" s="233"/>
      <c r="J3" s="100"/>
      <c r="K3" s="232">
        <v>2005</v>
      </c>
      <c r="L3" s="234"/>
      <c r="M3" s="233"/>
      <c r="N3" s="100"/>
      <c r="O3" s="232">
        <v>2006</v>
      </c>
      <c r="P3" s="234"/>
      <c r="Q3" s="233"/>
      <c r="R3" s="100"/>
      <c r="S3" s="232">
        <v>2007</v>
      </c>
      <c r="T3" s="234"/>
      <c r="U3" s="233"/>
      <c r="V3" s="100"/>
      <c r="W3" s="232">
        <v>2008</v>
      </c>
      <c r="X3" s="234"/>
      <c r="Y3" s="233"/>
      <c r="Z3" s="100"/>
      <c r="AA3" s="232">
        <v>2009</v>
      </c>
      <c r="AB3" s="234"/>
      <c r="AD3" s="100"/>
      <c r="AE3" s="232">
        <v>2010</v>
      </c>
      <c r="AF3" s="234"/>
      <c r="AH3" s="100"/>
      <c r="AI3" s="232">
        <v>2011</v>
      </c>
      <c r="AJ3" s="234"/>
      <c r="AL3" s="100"/>
      <c r="AM3" s="232">
        <v>2012</v>
      </c>
      <c r="AN3" s="234"/>
      <c r="AP3" s="100"/>
      <c r="AQ3" s="232">
        <v>2013</v>
      </c>
      <c r="AR3" s="234"/>
      <c r="AS3" s="254"/>
      <c r="AT3" s="232"/>
      <c r="AU3" s="232">
        <v>2014</v>
      </c>
      <c r="AV3" s="234"/>
      <c r="AW3" s="98"/>
      <c r="AX3" s="232"/>
      <c r="AY3" s="232">
        <v>2015</v>
      </c>
      <c r="AZ3" s="234"/>
      <c r="BB3" s="100"/>
      <c r="BC3" s="232">
        <v>2016</v>
      </c>
      <c r="BD3" s="234"/>
      <c r="BE3" s="249"/>
      <c r="BF3" s="100"/>
      <c r="BG3" s="232">
        <v>2017</v>
      </c>
      <c r="BH3" s="234"/>
      <c r="BI3" s="249"/>
      <c r="BJ3" s="100"/>
      <c r="BK3" s="232">
        <v>2018</v>
      </c>
      <c r="BL3" s="234"/>
      <c r="BN3" s="238"/>
      <c r="BO3" s="232">
        <v>2019</v>
      </c>
      <c r="BP3" s="96"/>
      <c r="BR3" s="238"/>
      <c r="BS3" s="232">
        <v>2020</v>
      </c>
      <c r="BT3" s="96"/>
      <c r="BV3" s="97"/>
      <c r="BW3" s="43">
        <v>2021</v>
      </c>
      <c r="BX3" s="95"/>
      <c r="BY3" s="136"/>
      <c r="BZ3" s="293">
        <v>2022</v>
      </c>
      <c r="CA3" s="287"/>
      <c r="CB3" s="287"/>
      <c r="CD3" s="287">
        <v>2023</v>
      </c>
      <c r="CE3" s="287"/>
      <c r="CF3" s="287"/>
      <c r="CH3" s="287">
        <v>2024</v>
      </c>
      <c r="CI3" s="287"/>
      <c r="CJ3" s="287"/>
      <c r="CL3" s="287">
        <v>2025</v>
      </c>
      <c r="CM3" s="287"/>
      <c r="CN3" s="287"/>
      <c r="CP3" s="291"/>
      <c r="CQ3" s="291"/>
      <c r="CR3" s="291"/>
    </row>
    <row r="4" spans="1:96" s="30" customFormat="1" x14ac:dyDescent="0.2">
      <c r="A4" s="229" t="s">
        <v>38</v>
      </c>
      <c r="B4" s="31" t="s">
        <v>116</v>
      </c>
      <c r="C4" s="31"/>
      <c r="D4" s="31"/>
      <c r="E4" s="32"/>
      <c r="F4" s="239" t="s">
        <v>25</v>
      </c>
      <c r="G4" s="229" t="s">
        <v>26</v>
      </c>
      <c r="H4" s="99" t="s">
        <v>27</v>
      </c>
      <c r="I4" s="233"/>
      <c r="J4" s="239" t="s">
        <v>25</v>
      </c>
      <c r="K4" s="229" t="s">
        <v>26</v>
      </c>
      <c r="L4" s="99" t="s">
        <v>27</v>
      </c>
      <c r="M4" s="233"/>
      <c r="N4" s="239" t="s">
        <v>25</v>
      </c>
      <c r="O4" s="229" t="s">
        <v>26</v>
      </c>
      <c r="P4" s="99" t="s">
        <v>27</v>
      </c>
      <c r="Q4" s="233"/>
      <c r="R4" s="239" t="s">
        <v>25</v>
      </c>
      <c r="S4" s="229" t="s">
        <v>26</v>
      </c>
      <c r="T4" s="99" t="s">
        <v>27</v>
      </c>
      <c r="U4" s="233"/>
      <c r="V4" s="239" t="s">
        <v>25</v>
      </c>
      <c r="W4" s="229" t="s">
        <v>26</v>
      </c>
      <c r="X4" s="99" t="s">
        <v>27</v>
      </c>
      <c r="Y4" s="233"/>
      <c r="Z4" s="239" t="s">
        <v>25</v>
      </c>
      <c r="AA4" s="229" t="s">
        <v>26</v>
      </c>
      <c r="AB4" s="99" t="s">
        <v>27</v>
      </c>
      <c r="AD4" s="239" t="s">
        <v>25</v>
      </c>
      <c r="AE4" s="229" t="s">
        <v>26</v>
      </c>
      <c r="AF4" s="99" t="s">
        <v>27</v>
      </c>
      <c r="AH4" s="239" t="s">
        <v>25</v>
      </c>
      <c r="AI4" s="229" t="s">
        <v>26</v>
      </c>
      <c r="AJ4" s="99" t="s">
        <v>27</v>
      </c>
      <c r="AL4" s="239" t="s">
        <v>25</v>
      </c>
      <c r="AM4" s="229" t="s">
        <v>26</v>
      </c>
      <c r="AN4" s="99" t="s">
        <v>27</v>
      </c>
      <c r="AP4" s="239" t="s">
        <v>25</v>
      </c>
      <c r="AQ4" s="229" t="s">
        <v>26</v>
      </c>
      <c r="AR4" s="99" t="s">
        <v>27</v>
      </c>
      <c r="AT4" s="239" t="s">
        <v>25</v>
      </c>
      <c r="AU4" s="229" t="s">
        <v>26</v>
      </c>
      <c r="AV4" s="99" t="s">
        <v>27</v>
      </c>
      <c r="AW4" s="98"/>
      <c r="AX4" s="239" t="s">
        <v>25</v>
      </c>
      <c r="AY4" s="229" t="s">
        <v>26</v>
      </c>
      <c r="AZ4" s="99" t="s">
        <v>27</v>
      </c>
      <c r="BB4" s="239" t="s">
        <v>25</v>
      </c>
      <c r="BC4" s="229" t="s">
        <v>26</v>
      </c>
      <c r="BD4" s="99" t="s">
        <v>27</v>
      </c>
      <c r="BE4" s="249"/>
      <c r="BF4" s="239" t="s">
        <v>25</v>
      </c>
      <c r="BG4" s="229" t="s">
        <v>26</v>
      </c>
      <c r="BH4" s="99" t="s">
        <v>27</v>
      </c>
      <c r="BI4" s="249"/>
      <c r="BJ4" s="239" t="s">
        <v>25</v>
      </c>
      <c r="BK4" s="229" t="s">
        <v>26</v>
      </c>
      <c r="BL4" s="99" t="s">
        <v>27</v>
      </c>
      <c r="BN4" s="239" t="s">
        <v>25</v>
      </c>
      <c r="BO4" s="229" t="s">
        <v>26</v>
      </c>
      <c r="BP4" s="99" t="s">
        <v>27</v>
      </c>
      <c r="BR4" s="239" t="s">
        <v>25</v>
      </c>
      <c r="BS4" s="229" t="s">
        <v>26</v>
      </c>
      <c r="BT4" s="99" t="s">
        <v>27</v>
      </c>
      <c r="BV4" s="100" t="s">
        <v>25</v>
      </c>
      <c r="BW4" s="232" t="s">
        <v>26</v>
      </c>
      <c r="BX4" s="234" t="s">
        <v>27</v>
      </c>
      <c r="BY4" s="136"/>
      <c r="BZ4" s="232" t="s">
        <v>25</v>
      </c>
      <c r="CA4" s="232" t="s">
        <v>26</v>
      </c>
      <c r="CB4" s="234" t="s">
        <v>27</v>
      </c>
      <c r="CD4" s="100" t="s">
        <v>25</v>
      </c>
      <c r="CE4" s="232" t="s">
        <v>26</v>
      </c>
      <c r="CF4" s="234" t="s">
        <v>27</v>
      </c>
      <c r="CH4" s="100" t="s">
        <v>25</v>
      </c>
      <c r="CI4" s="232" t="s">
        <v>26</v>
      </c>
      <c r="CJ4" s="234" t="s">
        <v>27</v>
      </c>
      <c r="CL4" s="100" t="s">
        <v>25</v>
      </c>
      <c r="CM4" s="232" t="s">
        <v>26</v>
      </c>
      <c r="CN4" s="234" t="s">
        <v>27</v>
      </c>
      <c r="CP4" s="233"/>
      <c r="CQ4" s="233"/>
      <c r="CR4" s="233"/>
    </row>
    <row r="5" spans="1:96" x14ac:dyDescent="0.2">
      <c r="A5" s="40">
        <v>34</v>
      </c>
      <c r="B5" s="41">
        <v>40410</v>
      </c>
      <c r="C5" s="35" t="s">
        <v>50</v>
      </c>
      <c r="D5" s="41">
        <v>40416</v>
      </c>
      <c r="E5" s="41"/>
      <c r="F5" s="132"/>
      <c r="H5" s="103"/>
      <c r="J5" s="250"/>
      <c r="K5" s="47"/>
      <c r="L5" s="102"/>
      <c r="N5" s="250"/>
      <c r="O5" s="47"/>
      <c r="P5" s="102"/>
      <c r="R5" s="250"/>
      <c r="S5" s="47"/>
      <c r="T5" s="102"/>
      <c r="V5" s="250"/>
      <c r="W5" s="47"/>
      <c r="X5" s="102"/>
      <c r="Z5" s="132"/>
      <c r="AB5" s="103"/>
      <c r="AD5" s="132"/>
      <c r="AF5" s="103"/>
      <c r="AH5" s="104"/>
      <c r="AI5" s="40"/>
      <c r="AJ5" s="101"/>
      <c r="AL5" s="132"/>
      <c r="AN5" s="103"/>
      <c r="AP5" s="132"/>
      <c r="AR5" s="103"/>
      <c r="AT5" s="253" t="s">
        <v>133</v>
      </c>
      <c r="AU5" s="40"/>
      <c r="AV5" s="101"/>
      <c r="AW5" s="101"/>
      <c r="AX5" s="244" t="s">
        <v>133</v>
      </c>
      <c r="AY5" s="47"/>
      <c r="AZ5" s="102"/>
      <c r="BB5" s="244" t="s">
        <v>133</v>
      </c>
      <c r="BC5" s="47"/>
      <c r="BD5" s="102"/>
      <c r="BE5" s="102"/>
      <c r="BF5" s="244" t="s">
        <v>133</v>
      </c>
      <c r="BH5" s="246"/>
      <c r="BJ5" s="244" t="s">
        <v>133</v>
      </c>
      <c r="BK5" s="40"/>
      <c r="BL5" s="101"/>
      <c r="BN5" s="132"/>
      <c r="BP5" s="103"/>
      <c r="BR5" s="132"/>
      <c r="BT5" s="103"/>
      <c r="BV5" s="104"/>
      <c r="BW5" s="40"/>
      <c r="BX5" s="101"/>
      <c r="BY5" s="128"/>
      <c r="CC5" s="128"/>
      <c r="CD5" s="129"/>
      <c r="CE5" s="130"/>
      <c r="CF5" s="131"/>
      <c r="CH5" s="129"/>
      <c r="CI5" s="130"/>
      <c r="CJ5" s="131"/>
      <c r="CL5" s="132"/>
      <c r="CN5" s="103"/>
    </row>
    <row r="6" spans="1:96" x14ac:dyDescent="0.2">
      <c r="A6" s="40">
        <f t="shared" ref="A6:A23" si="0">A5+1</f>
        <v>35</v>
      </c>
      <c r="B6" s="41">
        <f t="shared" ref="B6:B18" si="1">B5+7</f>
        <v>40417</v>
      </c>
      <c r="C6" s="35" t="s">
        <v>50</v>
      </c>
      <c r="D6" s="41">
        <f t="shared" ref="D6:D18" si="2">D5+7</f>
        <v>40423</v>
      </c>
      <c r="E6" s="41"/>
      <c r="F6" s="250" t="s">
        <v>133</v>
      </c>
      <c r="H6" s="103"/>
      <c r="J6" s="250" t="s">
        <v>133</v>
      </c>
      <c r="K6" s="47"/>
      <c r="L6" s="102"/>
      <c r="N6" s="250" t="s">
        <v>133</v>
      </c>
      <c r="O6" s="47"/>
      <c r="P6" s="102"/>
      <c r="R6" s="250" t="s">
        <v>133</v>
      </c>
      <c r="S6" s="47"/>
      <c r="T6" s="102"/>
      <c r="V6" s="250" t="s">
        <v>133</v>
      </c>
      <c r="W6" s="47"/>
      <c r="X6" s="102"/>
      <c r="Z6" s="250"/>
      <c r="AB6" s="103"/>
      <c r="AD6" s="250" t="s">
        <v>133</v>
      </c>
      <c r="AF6" s="103"/>
      <c r="AH6" s="104" t="s">
        <v>133</v>
      </c>
      <c r="AI6" s="40"/>
      <c r="AJ6" s="101"/>
      <c r="AL6" s="104" t="s">
        <v>133</v>
      </c>
      <c r="AN6" s="103"/>
      <c r="AP6" s="132"/>
      <c r="AR6" s="103"/>
      <c r="AT6" s="104">
        <v>144</v>
      </c>
      <c r="AU6" s="40">
        <v>0</v>
      </c>
      <c r="AV6" s="101">
        <v>5</v>
      </c>
      <c r="AW6" s="101"/>
      <c r="AX6" s="250"/>
      <c r="AY6" s="47"/>
      <c r="AZ6" s="102"/>
      <c r="BB6" s="250"/>
      <c r="BC6" s="47"/>
      <c r="BD6" s="102"/>
      <c r="BE6" s="102"/>
      <c r="BF6" s="104"/>
      <c r="BH6" s="101"/>
      <c r="BJ6" s="132"/>
      <c r="BL6" s="103"/>
      <c r="BN6" s="132"/>
      <c r="BP6" s="103"/>
      <c r="BR6" s="132"/>
      <c r="BT6" s="103"/>
      <c r="BV6" s="104"/>
      <c r="BW6" s="40"/>
      <c r="BX6" s="101"/>
      <c r="BY6" s="128"/>
      <c r="CC6" s="128"/>
      <c r="CD6" s="132"/>
      <c r="CF6" s="103"/>
      <c r="CH6" s="132"/>
      <c r="CJ6" s="103"/>
      <c r="CL6" s="132">
        <v>111</v>
      </c>
      <c r="CM6" s="216">
        <v>0</v>
      </c>
      <c r="CN6" s="135">
        <v>1</v>
      </c>
    </row>
    <row r="7" spans="1:96" x14ac:dyDescent="0.2">
      <c r="A7" s="40">
        <f t="shared" si="0"/>
        <v>36</v>
      </c>
      <c r="B7" s="41">
        <f t="shared" si="1"/>
        <v>40424</v>
      </c>
      <c r="C7" s="35" t="s">
        <v>50</v>
      </c>
      <c r="D7" s="41">
        <f t="shared" si="2"/>
        <v>40430</v>
      </c>
      <c r="E7" s="41"/>
      <c r="F7" s="250">
        <v>212</v>
      </c>
      <c r="G7" s="47">
        <v>0</v>
      </c>
      <c r="H7" s="102">
        <v>14</v>
      </c>
      <c r="J7" s="250">
        <v>109</v>
      </c>
      <c r="K7" s="47">
        <v>0</v>
      </c>
      <c r="L7" s="102">
        <v>0</v>
      </c>
      <c r="N7" s="250">
        <v>6</v>
      </c>
      <c r="O7" s="47">
        <v>0</v>
      </c>
      <c r="P7" s="102">
        <v>1</v>
      </c>
      <c r="R7" s="132"/>
      <c r="T7" s="102"/>
      <c r="V7" s="250">
        <v>66</v>
      </c>
      <c r="W7" s="47">
        <v>0</v>
      </c>
      <c r="X7" s="102">
        <v>0</v>
      </c>
      <c r="Z7" s="250">
        <v>106</v>
      </c>
      <c r="AA7" s="47">
        <v>0</v>
      </c>
      <c r="AB7" s="102">
        <v>2</v>
      </c>
      <c r="AD7" s="250">
        <v>119</v>
      </c>
      <c r="AE7" s="47"/>
      <c r="AF7" s="102">
        <v>0</v>
      </c>
      <c r="AH7" s="250">
        <v>162</v>
      </c>
      <c r="AI7" s="40"/>
      <c r="AJ7" s="102">
        <v>1</v>
      </c>
      <c r="AL7" s="104">
        <v>63</v>
      </c>
      <c r="AM7" s="47">
        <v>0</v>
      </c>
      <c r="AN7" s="102">
        <v>4</v>
      </c>
      <c r="AO7" s="47"/>
      <c r="AP7" s="244">
        <v>120</v>
      </c>
      <c r="AQ7" s="47">
        <v>0</v>
      </c>
      <c r="AR7" s="102">
        <v>3</v>
      </c>
      <c r="AS7" s="105"/>
      <c r="AT7" s="104">
        <v>259</v>
      </c>
      <c r="AU7" s="40">
        <v>0</v>
      </c>
      <c r="AV7" s="101">
        <v>11</v>
      </c>
      <c r="AW7" s="101"/>
      <c r="AX7" s="250">
        <v>169</v>
      </c>
      <c r="AY7" s="47">
        <v>0</v>
      </c>
      <c r="AZ7" s="102">
        <v>2</v>
      </c>
      <c r="BB7" s="250">
        <v>260</v>
      </c>
      <c r="BC7" s="47"/>
      <c r="BD7" s="102">
        <v>0</v>
      </c>
      <c r="BE7" s="102"/>
      <c r="BF7" s="104">
        <v>29</v>
      </c>
      <c r="BG7" s="40">
        <v>0</v>
      </c>
      <c r="BH7" s="101">
        <v>3</v>
      </c>
      <c r="BJ7" s="104">
        <v>21</v>
      </c>
      <c r="BK7" s="40">
        <v>0</v>
      </c>
      <c r="BL7" s="101">
        <v>1</v>
      </c>
      <c r="BN7" s="240">
        <v>201</v>
      </c>
      <c r="BO7" s="107">
        <v>0</v>
      </c>
      <c r="BP7" s="108">
        <v>3</v>
      </c>
      <c r="BR7" s="240">
        <v>81</v>
      </c>
      <c r="BS7" s="106">
        <v>0</v>
      </c>
      <c r="BT7" s="109">
        <v>0</v>
      </c>
      <c r="BU7" s="106"/>
      <c r="BV7" s="110">
        <v>124</v>
      </c>
      <c r="BW7" s="111">
        <v>0</v>
      </c>
      <c r="BX7" s="112">
        <v>1</v>
      </c>
      <c r="BY7" s="128"/>
      <c r="BZ7" s="113">
        <v>509</v>
      </c>
      <c r="CA7" s="40">
        <v>0</v>
      </c>
      <c r="CB7" s="40">
        <v>5</v>
      </c>
      <c r="CC7" s="128"/>
      <c r="CD7" s="133">
        <v>240</v>
      </c>
      <c r="CE7" s="209">
        <v>0</v>
      </c>
      <c r="CF7" s="135">
        <v>2</v>
      </c>
      <c r="CH7" s="207">
        <v>114</v>
      </c>
      <c r="CI7">
        <v>0</v>
      </c>
      <c r="CJ7" s="214">
        <v>0</v>
      </c>
      <c r="CL7" s="133">
        <v>340</v>
      </c>
      <c r="CM7" s="216">
        <v>0</v>
      </c>
      <c r="CN7" s="135">
        <v>1</v>
      </c>
      <c r="CP7" s="113"/>
      <c r="CQ7" s="40"/>
      <c r="CR7" s="113"/>
    </row>
    <row r="8" spans="1:96" x14ac:dyDescent="0.2">
      <c r="A8" s="40">
        <f t="shared" si="0"/>
        <v>37</v>
      </c>
      <c r="B8" s="41">
        <f t="shared" si="1"/>
        <v>40431</v>
      </c>
      <c r="C8" s="35" t="s">
        <v>50</v>
      </c>
      <c r="D8" s="41">
        <f t="shared" si="2"/>
        <v>40437</v>
      </c>
      <c r="E8" s="41"/>
      <c r="F8" s="250">
        <v>870</v>
      </c>
      <c r="G8" s="47">
        <v>0</v>
      </c>
      <c r="H8" s="102">
        <v>19</v>
      </c>
      <c r="J8" s="250">
        <v>572</v>
      </c>
      <c r="K8" s="47">
        <v>0</v>
      </c>
      <c r="L8" s="102">
        <v>2</v>
      </c>
      <c r="N8" s="250">
        <v>193</v>
      </c>
      <c r="O8" s="47">
        <v>0</v>
      </c>
      <c r="P8" s="102">
        <v>2</v>
      </c>
      <c r="R8" s="250">
        <v>132</v>
      </c>
      <c r="S8" s="47">
        <v>0</v>
      </c>
      <c r="T8" s="102">
        <v>5</v>
      </c>
      <c r="V8" s="250">
        <v>338</v>
      </c>
      <c r="W8" s="47">
        <v>0</v>
      </c>
      <c r="X8" s="102">
        <v>0</v>
      </c>
      <c r="Z8" s="250">
        <v>235</v>
      </c>
      <c r="AA8" s="47">
        <v>0</v>
      </c>
      <c r="AB8" s="102">
        <v>3</v>
      </c>
      <c r="AD8" s="250">
        <v>609</v>
      </c>
      <c r="AE8" s="47"/>
      <c r="AF8" s="102">
        <v>2</v>
      </c>
      <c r="AH8" s="250">
        <v>644</v>
      </c>
      <c r="AI8" s="40"/>
      <c r="AJ8" s="102">
        <v>2</v>
      </c>
      <c r="AL8" s="104">
        <v>389</v>
      </c>
      <c r="AM8" s="47">
        <v>0</v>
      </c>
      <c r="AN8" s="102">
        <v>0</v>
      </c>
      <c r="AO8" s="47"/>
      <c r="AP8" s="244">
        <v>494</v>
      </c>
      <c r="AQ8" s="47">
        <v>0</v>
      </c>
      <c r="AR8" s="102">
        <v>6</v>
      </c>
      <c r="AS8" s="105"/>
      <c r="AT8" s="104">
        <v>781</v>
      </c>
      <c r="AU8" s="40">
        <v>0</v>
      </c>
      <c r="AV8" s="101">
        <v>12</v>
      </c>
      <c r="AW8" s="101"/>
      <c r="AX8" s="250">
        <v>415</v>
      </c>
      <c r="AY8" s="47">
        <v>0</v>
      </c>
      <c r="AZ8" s="102">
        <v>19</v>
      </c>
      <c r="BB8" s="250">
        <v>721</v>
      </c>
      <c r="BC8" s="47"/>
      <c r="BD8" s="102">
        <v>4</v>
      </c>
      <c r="BE8" s="102"/>
      <c r="BF8" s="104">
        <v>97</v>
      </c>
      <c r="BG8" s="40">
        <v>0</v>
      </c>
      <c r="BH8" s="101">
        <v>4</v>
      </c>
      <c r="BJ8" s="104">
        <v>199</v>
      </c>
      <c r="BK8" s="40">
        <v>0</v>
      </c>
      <c r="BL8" s="101">
        <v>1</v>
      </c>
      <c r="BN8" s="241">
        <v>1089</v>
      </c>
      <c r="BO8" s="107">
        <v>0</v>
      </c>
      <c r="BP8" s="115">
        <v>4</v>
      </c>
      <c r="BR8" s="241">
        <v>202</v>
      </c>
      <c r="BS8" s="114">
        <v>0</v>
      </c>
      <c r="BT8" s="109">
        <v>1</v>
      </c>
      <c r="BU8" s="106"/>
      <c r="BV8" s="110">
        <v>665</v>
      </c>
      <c r="BW8" s="111">
        <v>0</v>
      </c>
      <c r="BX8" s="112">
        <v>4</v>
      </c>
      <c r="BY8" s="128"/>
      <c r="BZ8" s="113">
        <v>1222</v>
      </c>
      <c r="CA8" s="40">
        <v>0</v>
      </c>
      <c r="CB8" s="40">
        <v>7</v>
      </c>
      <c r="CC8" s="128"/>
      <c r="CD8" s="133">
        <v>818</v>
      </c>
      <c r="CE8" s="209">
        <v>0</v>
      </c>
      <c r="CF8" s="135">
        <v>4</v>
      </c>
      <c r="CH8" s="207">
        <v>484</v>
      </c>
      <c r="CI8">
        <v>0</v>
      </c>
      <c r="CJ8" s="215">
        <v>3</v>
      </c>
      <c r="CL8" s="133">
        <v>882</v>
      </c>
      <c r="CM8" s="216">
        <v>0</v>
      </c>
      <c r="CN8" s="135">
        <v>2</v>
      </c>
      <c r="CP8" s="113"/>
      <c r="CQ8" s="40"/>
      <c r="CR8" s="113"/>
    </row>
    <row r="9" spans="1:96" x14ac:dyDescent="0.2">
      <c r="A9" s="40">
        <f t="shared" si="0"/>
        <v>38</v>
      </c>
      <c r="B9" s="41">
        <f t="shared" si="1"/>
        <v>40438</v>
      </c>
      <c r="C9" s="35" t="s">
        <v>50</v>
      </c>
      <c r="D9" s="41">
        <f t="shared" si="2"/>
        <v>40444</v>
      </c>
      <c r="E9" s="41"/>
      <c r="F9" s="250">
        <v>2888</v>
      </c>
      <c r="G9" s="47">
        <v>0</v>
      </c>
      <c r="H9" s="102">
        <v>20</v>
      </c>
      <c r="J9" s="250">
        <v>1798</v>
      </c>
      <c r="K9" s="47">
        <v>0</v>
      </c>
      <c r="L9" s="102">
        <v>5</v>
      </c>
      <c r="N9" s="250">
        <v>591</v>
      </c>
      <c r="O9" s="47">
        <v>0</v>
      </c>
      <c r="P9" s="102">
        <v>4</v>
      </c>
      <c r="R9" s="250">
        <v>748</v>
      </c>
      <c r="S9" s="47">
        <v>0</v>
      </c>
      <c r="T9" s="102">
        <v>5</v>
      </c>
      <c r="V9" s="250">
        <v>1006</v>
      </c>
      <c r="W9" s="47">
        <v>0</v>
      </c>
      <c r="X9" s="102">
        <v>1</v>
      </c>
      <c r="Z9" s="250">
        <v>953</v>
      </c>
      <c r="AA9" s="47">
        <v>0</v>
      </c>
      <c r="AB9" s="102">
        <v>5</v>
      </c>
      <c r="AD9" s="250">
        <v>1174</v>
      </c>
      <c r="AE9" s="47"/>
      <c r="AF9" s="102">
        <v>3</v>
      </c>
      <c r="AH9" s="250">
        <v>1903</v>
      </c>
      <c r="AI9" s="40"/>
      <c r="AJ9" s="102">
        <v>3</v>
      </c>
      <c r="AL9" s="104">
        <v>1441</v>
      </c>
      <c r="AM9" s="47">
        <v>0</v>
      </c>
      <c r="AN9" s="102">
        <v>0</v>
      </c>
      <c r="AO9" s="47"/>
      <c r="AP9" s="244">
        <v>1245</v>
      </c>
      <c r="AQ9" s="47">
        <v>0</v>
      </c>
      <c r="AR9" s="102">
        <v>8</v>
      </c>
      <c r="AS9" s="105"/>
      <c r="AT9" s="104">
        <v>1642</v>
      </c>
      <c r="AU9" s="40">
        <v>1</v>
      </c>
      <c r="AV9" s="101">
        <v>35</v>
      </c>
      <c r="AW9" s="101"/>
      <c r="AX9" s="250">
        <v>1260</v>
      </c>
      <c r="AY9" s="47">
        <v>0</v>
      </c>
      <c r="AZ9" s="102">
        <v>43</v>
      </c>
      <c r="BB9" s="250">
        <v>1320</v>
      </c>
      <c r="BC9" s="47"/>
      <c r="BD9" s="102">
        <v>8</v>
      </c>
      <c r="BE9" s="102"/>
      <c r="BF9" s="104">
        <v>358</v>
      </c>
      <c r="BG9" s="40">
        <v>0</v>
      </c>
      <c r="BH9" s="101">
        <v>4</v>
      </c>
      <c r="BJ9" s="104">
        <v>725</v>
      </c>
      <c r="BK9" s="40">
        <v>0</v>
      </c>
      <c r="BL9" s="101">
        <v>2</v>
      </c>
      <c r="BN9" s="241">
        <v>2718</v>
      </c>
      <c r="BO9" s="107">
        <v>0</v>
      </c>
      <c r="BP9" s="115">
        <v>5</v>
      </c>
      <c r="BR9" s="241">
        <v>621</v>
      </c>
      <c r="BS9" s="114">
        <v>0</v>
      </c>
      <c r="BT9" s="109">
        <v>2</v>
      </c>
      <c r="BU9" s="106"/>
      <c r="BV9" s="110">
        <v>1214</v>
      </c>
      <c r="BW9" s="111">
        <v>0</v>
      </c>
      <c r="BX9" s="112">
        <v>8</v>
      </c>
      <c r="BY9" s="128"/>
      <c r="BZ9" s="113">
        <v>2903</v>
      </c>
      <c r="CA9" s="40">
        <v>0</v>
      </c>
      <c r="CB9" s="40">
        <v>8</v>
      </c>
      <c r="CC9" s="128"/>
      <c r="CD9" s="133">
        <v>1656</v>
      </c>
      <c r="CE9" s="209">
        <v>0</v>
      </c>
      <c r="CF9" s="135">
        <v>8</v>
      </c>
      <c r="CH9" s="207">
        <v>869</v>
      </c>
      <c r="CI9">
        <v>0</v>
      </c>
      <c r="CJ9" s="215">
        <v>4</v>
      </c>
      <c r="CL9" s="133">
        <v>3138</v>
      </c>
      <c r="CM9" s="216">
        <v>0</v>
      </c>
      <c r="CN9" s="135">
        <v>2</v>
      </c>
      <c r="CP9" s="113"/>
      <c r="CQ9" s="40"/>
      <c r="CR9" s="113"/>
    </row>
    <row r="10" spans="1:96" x14ac:dyDescent="0.2">
      <c r="A10" s="40">
        <f t="shared" si="0"/>
        <v>39</v>
      </c>
      <c r="B10" s="41">
        <f t="shared" si="1"/>
        <v>40445</v>
      </c>
      <c r="C10" s="35" t="s">
        <v>50</v>
      </c>
      <c r="D10" s="41">
        <f t="shared" si="2"/>
        <v>40451</v>
      </c>
      <c r="E10" s="41"/>
      <c r="F10" s="250">
        <v>4535</v>
      </c>
      <c r="G10" s="47">
        <v>0</v>
      </c>
      <c r="H10" s="102">
        <v>20</v>
      </c>
      <c r="J10" s="250">
        <v>5334</v>
      </c>
      <c r="K10" s="47">
        <v>0</v>
      </c>
      <c r="L10" s="102">
        <v>7</v>
      </c>
      <c r="N10" s="250">
        <v>1452</v>
      </c>
      <c r="O10" s="47">
        <v>2</v>
      </c>
      <c r="P10" s="102">
        <v>4</v>
      </c>
      <c r="R10" s="250">
        <v>2635</v>
      </c>
      <c r="S10" s="47">
        <v>0</v>
      </c>
      <c r="T10" s="102">
        <v>9</v>
      </c>
      <c r="V10" s="250">
        <v>2495</v>
      </c>
      <c r="W10" s="47">
        <v>0</v>
      </c>
      <c r="X10" s="102">
        <v>4</v>
      </c>
      <c r="Z10" s="250">
        <v>1963</v>
      </c>
      <c r="AA10" s="47">
        <v>0</v>
      </c>
      <c r="AB10" s="102">
        <v>6</v>
      </c>
      <c r="AD10" s="250">
        <v>2029</v>
      </c>
      <c r="AE10" s="47"/>
      <c r="AF10" s="102">
        <v>4</v>
      </c>
      <c r="AH10" s="250">
        <v>4083</v>
      </c>
      <c r="AI10" s="40"/>
      <c r="AJ10" s="102">
        <v>7</v>
      </c>
      <c r="AL10" s="104">
        <v>4006</v>
      </c>
      <c r="AM10" s="47">
        <v>0</v>
      </c>
      <c r="AN10" s="102">
        <v>9</v>
      </c>
      <c r="AO10" s="47"/>
      <c r="AP10" s="244">
        <v>2243</v>
      </c>
      <c r="AQ10" s="47">
        <v>0</v>
      </c>
      <c r="AR10" s="102">
        <v>13</v>
      </c>
      <c r="AS10" s="105"/>
      <c r="AT10" s="104">
        <v>3295</v>
      </c>
      <c r="AU10" s="40">
        <v>5</v>
      </c>
      <c r="AV10" s="101">
        <v>100</v>
      </c>
      <c r="AW10" s="101"/>
      <c r="AX10" s="250">
        <v>1687</v>
      </c>
      <c r="AY10" s="47">
        <v>1</v>
      </c>
      <c r="AZ10" s="102">
        <v>58</v>
      </c>
      <c r="BB10" s="250">
        <v>1747</v>
      </c>
      <c r="BC10" s="47"/>
      <c r="BD10" s="102">
        <v>11</v>
      </c>
      <c r="BE10" s="102"/>
      <c r="BF10" s="104">
        <v>891</v>
      </c>
      <c r="BG10" s="40">
        <v>0</v>
      </c>
      <c r="BH10" s="101">
        <v>4</v>
      </c>
      <c r="BJ10" s="104">
        <v>1542</v>
      </c>
      <c r="BK10" s="40">
        <v>0</v>
      </c>
      <c r="BL10" s="101">
        <v>3</v>
      </c>
      <c r="BN10" s="241">
        <v>3625</v>
      </c>
      <c r="BO10" s="107">
        <v>0</v>
      </c>
      <c r="BP10" s="115">
        <v>5</v>
      </c>
      <c r="BR10" s="241">
        <v>950</v>
      </c>
      <c r="BS10" s="114">
        <v>0</v>
      </c>
      <c r="BT10" s="109">
        <v>3</v>
      </c>
      <c r="BU10" s="106"/>
      <c r="BV10" s="110">
        <v>1654</v>
      </c>
      <c r="BW10" s="111">
        <v>0</v>
      </c>
      <c r="BX10" s="112">
        <v>10</v>
      </c>
      <c r="BY10" s="128"/>
      <c r="BZ10" s="113">
        <v>3691</v>
      </c>
      <c r="CA10" s="40">
        <v>0</v>
      </c>
      <c r="CB10" s="40">
        <v>22</v>
      </c>
      <c r="CC10" s="128"/>
      <c r="CD10" s="133">
        <v>2449</v>
      </c>
      <c r="CE10" s="209">
        <v>0</v>
      </c>
      <c r="CF10" s="135">
        <v>14</v>
      </c>
      <c r="CH10" s="207">
        <v>1335</v>
      </c>
      <c r="CI10">
        <v>0</v>
      </c>
      <c r="CJ10" s="215">
        <v>6</v>
      </c>
      <c r="CL10" s="133">
        <v>5213</v>
      </c>
      <c r="CM10" s="216">
        <v>0</v>
      </c>
      <c r="CN10" s="135">
        <v>8</v>
      </c>
      <c r="CP10" s="113"/>
      <c r="CQ10" s="40"/>
      <c r="CR10" s="113"/>
    </row>
    <row r="11" spans="1:96" ht="15" thickBot="1" x14ac:dyDescent="0.25">
      <c r="A11" s="40">
        <f t="shared" si="0"/>
        <v>40</v>
      </c>
      <c r="B11" s="41">
        <f t="shared" si="1"/>
        <v>40452</v>
      </c>
      <c r="C11" s="35" t="s">
        <v>50</v>
      </c>
      <c r="D11" s="41">
        <f t="shared" si="2"/>
        <v>40458</v>
      </c>
      <c r="E11" s="41"/>
      <c r="F11" s="250">
        <v>6017</v>
      </c>
      <c r="G11" s="47">
        <v>11</v>
      </c>
      <c r="H11" s="102">
        <v>27</v>
      </c>
      <c r="J11" s="250">
        <v>6584</v>
      </c>
      <c r="K11" s="47">
        <v>8</v>
      </c>
      <c r="L11" s="102">
        <v>13</v>
      </c>
      <c r="N11" s="250">
        <v>2661</v>
      </c>
      <c r="O11" s="47">
        <v>8</v>
      </c>
      <c r="P11" s="102">
        <v>8</v>
      </c>
      <c r="R11" s="250">
        <v>5499</v>
      </c>
      <c r="S11" s="47">
        <v>0</v>
      </c>
      <c r="T11" s="102">
        <v>16</v>
      </c>
      <c r="V11" s="250">
        <v>3659</v>
      </c>
      <c r="W11" s="47">
        <v>5</v>
      </c>
      <c r="X11" s="102">
        <v>12</v>
      </c>
      <c r="Z11" s="250">
        <v>2836</v>
      </c>
      <c r="AA11" s="47">
        <v>1</v>
      </c>
      <c r="AB11" s="102">
        <v>7</v>
      </c>
      <c r="AD11" s="250">
        <v>2702</v>
      </c>
      <c r="AE11" s="47">
        <v>6</v>
      </c>
      <c r="AF11" s="102">
        <v>6</v>
      </c>
      <c r="AH11" s="250">
        <v>5777</v>
      </c>
      <c r="AI11" s="40">
        <v>1</v>
      </c>
      <c r="AJ11" s="102">
        <v>20</v>
      </c>
      <c r="AL11" s="104">
        <v>5733</v>
      </c>
      <c r="AM11" s="47">
        <v>3</v>
      </c>
      <c r="AN11" s="102">
        <v>15</v>
      </c>
      <c r="AO11" s="47"/>
      <c r="AP11" s="244">
        <v>2519</v>
      </c>
      <c r="AQ11" s="47">
        <v>4</v>
      </c>
      <c r="AR11" s="102">
        <v>15</v>
      </c>
      <c r="AS11" s="105"/>
      <c r="AT11" s="239" t="s">
        <v>134</v>
      </c>
      <c r="AU11" s="40">
        <v>19</v>
      </c>
      <c r="AV11" s="101">
        <v>118</v>
      </c>
      <c r="AW11" s="101"/>
      <c r="AX11" s="244">
        <v>1881</v>
      </c>
      <c r="AY11" s="47">
        <v>11</v>
      </c>
      <c r="AZ11" s="102">
        <v>65</v>
      </c>
      <c r="BB11" s="244">
        <v>2107</v>
      </c>
      <c r="BC11" s="47"/>
      <c r="BD11" s="102">
        <v>14</v>
      </c>
      <c r="BE11" s="102"/>
      <c r="BF11" s="55" t="s">
        <v>135</v>
      </c>
      <c r="BG11" s="40">
        <v>0</v>
      </c>
      <c r="BH11" s="247">
        <v>4</v>
      </c>
      <c r="BJ11" s="55" t="s">
        <v>136</v>
      </c>
      <c r="BK11" s="40">
        <v>0</v>
      </c>
      <c r="BL11" s="101">
        <v>7</v>
      </c>
      <c r="BN11" s="241">
        <v>4160</v>
      </c>
      <c r="BO11" s="107">
        <v>0</v>
      </c>
      <c r="BP11" s="115">
        <v>5</v>
      </c>
      <c r="BR11" s="241">
        <v>1160</v>
      </c>
      <c r="BS11" s="114">
        <v>0</v>
      </c>
      <c r="BT11" s="109">
        <v>3</v>
      </c>
      <c r="BU11" s="106"/>
      <c r="BV11" s="116" t="s">
        <v>137</v>
      </c>
      <c r="BW11" s="111">
        <v>0</v>
      </c>
      <c r="BX11" s="112">
        <v>13</v>
      </c>
      <c r="BY11" s="128"/>
      <c r="BZ11" s="204" t="s">
        <v>138</v>
      </c>
      <c r="CA11" s="40">
        <v>1</v>
      </c>
      <c r="CB11" s="40">
        <v>25</v>
      </c>
      <c r="CC11" s="128"/>
      <c r="CD11" s="133">
        <v>2896</v>
      </c>
      <c r="CE11" s="113">
        <v>2</v>
      </c>
      <c r="CF11" s="135">
        <v>18</v>
      </c>
      <c r="CH11" s="207">
        <v>1511</v>
      </c>
      <c r="CI11">
        <v>0</v>
      </c>
      <c r="CJ11" s="215">
        <v>13</v>
      </c>
      <c r="CL11" s="133">
        <v>6873</v>
      </c>
      <c r="CM11" s="216">
        <v>0</v>
      </c>
      <c r="CN11" s="135">
        <v>15</v>
      </c>
      <c r="CP11" s="113"/>
      <c r="CQ11" s="40"/>
      <c r="CR11" s="113"/>
    </row>
    <row r="12" spans="1:96" ht="14.25" customHeight="1" x14ac:dyDescent="0.2">
      <c r="A12" s="40">
        <f t="shared" si="0"/>
        <v>41</v>
      </c>
      <c r="B12" s="41">
        <f t="shared" si="1"/>
        <v>40459</v>
      </c>
      <c r="C12" s="35" t="s">
        <v>50</v>
      </c>
      <c r="D12" s="41">
        <f t="shared" si="2"/>
        <v>40465</v>
      </c>
      <c r="E12" s="41"/>
      <c r="F12" s="251" t="s">
        <v>172</v>
      </c>
      <c r="G12" s="47">
        <v>51</v>
      </c>
      <c r="H12" s="102">
        <v>29</v>
      </c>
      <c r="J12" s="251" t="s">
        <v>182</v>
      </c>
      <c r="K12" s="47">
        <v>22</v>
      </c>
      <c r="L12" s="102">
        <v>14</v>
      </c>
      <c r="N12" s="251" t="s">
        <v>184</v>
      </c>
      <c r="O12" s="47">
        <v>100</v>
      </c>
      <c r="P12" s="102">
        <v>33</v>
      </c>
      <c r="R12" s="251" t="s">
        <v>186</v>
      </c>
      <c r="S12" s="47">
        <v>2</v>
      </c>
      <c r="T12" s="102">
        <v>71</v>
      </c>
      <c r="V12" s="251" t="s">
        <v>188</v>
      </c>
      <c r="W12" s="47">
        <v>10</v>
      </c>
      <c r="X12" s="102">
        <v>21</v>
      </c>
      <c r="Z12" s="251" t="s">
        <v>190</v>
      </c>
      <c r="AA12" s="47">
        <v>1</v>
      </c>
      <c r="AB12" s="102">
        <v>7</v>
      </c>
      <c r="AD12" s="243" t="s">
        <v>181</v>
      </c>
      <c r="AE12" s="47">
        <v>58</v>
      </c>
      <c r="AF12" s="102">
        <v>9</v>
      </c>
      <c r="AH12" s="243" t="s">
        <v>178</v>
      </c>
      <c r="AI12" s="40">
        <v>10</v>
      </c>
      <c r="AJ12" s="102">
        <v>30</v>
      </c>
      <c r="AL12" s="239" t="s">
        <v>177</v>
      </c>
      <c r="AM12" s="47">
        <v>24</v>
      </c>
      <c r="AN12" s="102">
        <v>19</v>
      </c>
      <c r="AO12" s="47"/>
      <c r="AP12" s="243" t="s">
        <v>174</v>
      </c>
      <c r="AQ12" s="62">
        <v>6</v>
      </c>
      <c r="AR12" s="123">
        <v>31</v>
      </c>
      <c r="AS12" s="105"/>
      <c r="AT12" s="104">
        <v>330</v>
      </c>
      <c r="AU12" s="40">
        <v>19</v>
      </c>
      <c r="AV12" s="101">
        <v>121</v>
      </c>
      <c r="AW12" s="101"/>
      <c r="AX12" s="243" t="s">
        <v>139</v>
      </c>
      <c r="AY12" s="47"/>
      <c r="AZ12" s="102"/>
      <c r="BB12" s="243" t="s">
        <v>140</v>
      </c>
      <c r="BC12" s="47"/>
      <c r="BD12" s="102"/>
      <c r="BE12" s="102"/>
      <c r="BF12" s="297" t="s">
        <v>141</v>
      </c>
      <c r="BG12" s="298"/>
      <c r="BH12" s="299"/>
      <c r="BI12" s="118"/>
      <c r="BJ12" s="297" t="s">
        <v>141</v>
      </c>
      <c r="BK12" s="298"/>
      <c r="BL12" s="299"/>
      <c r="BN12" s="242" t="s">
        <v>142</v>
      </c>
      <c r="BO12" s="107">
        <v>0</v>
      </c>
      <c r="BP12" s="119">
        <v>7</v>
      </c>
      <c r="BR12" s="116" t="s">
        <v>143</v>
      </c>
      <c r="BS12" s="114">
        <v>0</v>
      </c>
      <c r="BT12" s="109">
        <v>3</v>
      </c>
      <c r="BV12" s="235"/>
      <c r="BW12" s="236"/>
      <c r="BX12" s="237"/>
      <c r="BY12" s="128"/>
      <c r="BZ12" s="142"/>
      <c r="CA12" s="142"/>
      <c r="CB12" s="142"/>
      <c r="CC12" s="128"/>
      <c r="CD12" s="133">
        <v>3610</v>
      </c>
      <c r="CE12" s="113">
        <v>34</v>
      </c>
      <c r="CF12" s="135">
        <v>33</v>
      </c>
      <c r="CH12" s="208" t="s">
        <v>144</v>
      </c>
      <c r="CI12">
        <v>0</v>
      </c>
      <c r="CJ12" s="215">
        <v>19</v>
      </c>
      <c r="CL12" s="202" t="s">
        <v>145</v>
      </c>
      <c r="CM12" s="216">
        <v>0</v>
      </c>
      <c r="CN12" s="135">
        <v>24</v>
      </c>
      <c r="CP12" s="113"/>
      <c r="CQ12" s="40"/>
      <c r="CR12" s="113"/>
    </row>
    <row r="13" spans="1:96" ht="13.5" customHeight="1" thickBot="1" x14ac:dyDescent="0.25">
      <c r="A13" s="40">
        <f t="shared" si="0"/>
        <v>42</v>
      </c>
      <c r="B13" s="41">
        <f t="shared" si="1"/>
        <v>40466</v>
      </c>
      <c r="C13" s="35" t="s">
        <v>50</v>
      </c>
      <c r="D13" s="41">
        <f t="shared" si="2"/>
        <v>40472</v>
      </c>
      <c r="E13" s="41"/>
      <c r="F13" s="250" t="s">
        <v>146</v>
      </c>
      <c r="G13" s="66" t="s">
        <v>147</v>
      </c>
      <c r="H13" s="256" t="s">
        <v>147</v>
      </c>
      <c r="J13" s="250" t="s">
        <v>146</v>
      </c>
      <c r="K13" s="66" t="s">
        <v>147</v>
      </c>
      <c r="L13" s="256" t="s">
        <v>147</v>
      </c>
      <c r="N13" s="250" t="s">
        <v>146</v>
      </c>
      <c r="O13" s="66" t="s">
        <v>147</v>
      </c>
      <c r="P13" s="256" t="s">
        <v>147</v>
      </c>
      <c r="R13" s="250" t="s">
        <v>146</v>
      </c>
      <c r="S13" s="66" t="s">
        <v>147</v>
      </c>
      <c r="T13" s="256" t="s">
        <v>147</v>
      </c>
      <c r="V13" s="250" t="s">
        <v>146</v>
      </c>
      <c r="W13" s="66" t="s">
        <v>147</v>
      </c>
      <c r="X13" s="256" t="s">
        <v>147</v>
      </c>
      <c r="Z13" s="250" t="s">
        <v>146</v>
      </c>
      <c r="AA13" s="66" t="s">
        <v>147</v>
      </c>
      <c r="AB13" s="256" t="s">
        <v>147</v>
      </c>
      <c r="AD13" s="250" t="s">
        <v>146</v>
      </c>
      <c r="AE13" s="66" t="s">
        <v>147</v>
      </c>
      <c r="AF13" s="256" t="s">
        <v>147</v>
      </c>
      <c r="AH13" s="104" t="s">
        <v>146</v>
      </c>
      <c r="AI13" s="42" t="s">
        <v>147</v>
      </c>
      <c r="AJ13" s="256" t="s">
        <v>147</v>
      </c>
      <c r="AL13" s="253" t="s">
        <v>146</v>
      </c>
      <c r="AM13" s="260" t="s">
        <v>147</v>
      </c>
      <c r="AN13" s="261" t="s">
        <v>147</v>
      </c>
      <c r="AO13" s="47"/>
      <c r="AP13" s="244" t="s">
        <v>148</v>
      </c>
      <c r="AQ13" s="260" t="s">
        <v>147</v>
      </c>
      <c r="AR13" s="261" t="s">
        <v>147</v>
      </c>
      <c r="AS13" s="62"/>
      <c r="AT13" s="253">
        <v>399</v>
      </c>
      <c r="AU13" s="40">
        <v>56</v>
      </c>
      <c r="AV13" s="101">
        <v>128</v>
      </c>
      <c r="AW13" s="101"/>
      <c r="AX13" s="244" t="s">
        <v>148</v>
      </c>
      <c r="AY13" s="47"/>
      <c r="AZ13" s="102"/>
      <c r="BB13" s="244" t="s">
        <v>146</v>
      </c>
      <c r="BC13" s="47"/>
      <c r="BD13" s="102"/>
      <c r="BE13" s="102"/>
      <c r="BF13" s="300"/>
      <c r="BG13" s="301"/>
      <c r="BH13" s="302"/>
      <c r="BI13" s="118"/>
      <c r="BJ13" s="300"/>
      <c r="BK13" s="301"/>
      <c r="BL13" s="302"/>
      <c r="BN13" s="303" t="s">
        <v>149</v>
      </c>
      <c r="BO13" s="304"/>
      <c r="BP13" s="305"/>
      <c r="BR13" s="303" t="s">
        <v>149</v>
      </c>
      <c r="BS13" s="304"/>
      <c r="BT13" s="305"/>
      <c r="BV13" s="306" t="s">
        <v>149</v>
      </c>
      <c r="BW13" s="307"/>
      <c r="BX13" s="308"/>
      <c r="BY13" s="128"/>
      <c r="BZ13" s="289" t="s">
        <v>149</v>
      </c>
      <c r="CA13" s="289"/>
      <c r="CB13" s="289"/>
      <c r="CC13" s="128"/>
      <c r="CD13" s="235">
        <v>3626</v>
      </c>
      <c r="CE13" s="295" t="s">
        <v>149</v>
      </c>
      <c r="CF13" s="296"/>
      <c r="CH13" s="288" t="s">
        <v>149</v>
      </c>
      <c r="CI13" s="289"/>
      <c r="CJ13" s="290"/>
      <c r="CL13" s="288" t="s">
        <v>150</v>
      </c>
      <c r="CM13" s="289"/>
      <c r="CN13" s="290"/>
      <c r="CP13" s="286"/>
      <c r="CQ13" s="286"/>
      <c r="CR13" s="286"/>
    </row>
    <row r="14" spans="1:96" x14ac:dyDescent="0.2">
      <c r="A14" s="40">
        <f t="shared" si="0"/>
        <v>43</v>
      </c>
      <c r="B14" s="41">
        <f t="shared" si="1"/>
        <v>40473</v>
      </c>
      <c r="C14" s="35" t="s">
        <v>50</v>
      </c>
      <c r="D14" s="41">
        <f t="shared" si="2"/>
        <v>40479</v>
      </c>
      <c r="E14" s="41"/>
      <c r="F14" s="250">
        <v>1807</v>
      </c>
      <c r="G14" s="47">
        <v>998</v>
      </c>
      <c r="H14" s="102">
        <v>145</v>
      </c>
      <c r="J14" s="250">
        <v>1060</v>
      </c>
      <c r="K14" s="47">
        <v>967</v>
      </c>
      <c r="L14" s="102">
        <v>31</v>
      </c>
      <c r="N14" s="250">
        <v>392</v>
      </c>
      <c r="O14" s="47">
        <v>423</v>
      </c>
      <c r="P14" s="102">
        <v>45</v>
      </c>
      <c r="R14" s="250">
        <v>120</v>
      </c>
      <c r="S14" s="47">
        <v>34</v>
      </c>
      <c r="T14" s="102">
        <v>111</v>
      </c>
      <c r="V14" s="250">
        <v>334</v>
      </c>
      <c r="W14" s="47">
        <v>404</v>
      </c>
      <c r="X14" s="102">
        <v>26</v>
      </c>
      <c r="Z14" s="250">
        <v>329</v>
      </c>
      <c r="AA14" s="47">
        <v>535</v>
      </c>
      <c r="AB14" s="102">
        <v>40</v>
      </c>
      <c r="AD14" s="250">
        <v>549</v>
      </c>
      <c r="AE14" s="47">
        <v>987</v>
      </c>
      <c r="AF14" s="102">
        <v>31</v>
      </c>
      <c r="AH14" s="250">
        <v>1086</v>
      </c>
      <c r="AI14" s="47">
        <v>399</v>
      </c>
      <c r="AJ14" s="102">
        <v>277</v>
      </c>
      <c r="AL14" s="244">
        <v>1460</v>
      </c>
      <c r="AM14" s="47">
        <v>592</v>
      </c>
      <c r="AN14" s="102">
        <v>165</v>
      </c>
      <c r="AO14" s="47"/>
      <c r="AP14" s="244">
        <v>482</v>
      </c>
      <c r="AQ14" s="47">
        <v>33</v>
      </c>
      <c r="AR14" s="102">
        <v>37</v>
      </c>
      <c r="AT14" s="250">
        <v>790</v>
      </c>
      <c r="AU14" s="40">
        <v>302</v>
      </c>
      <c r="AV14" s="101">
        <v>128</v>
      </c>
      <c r="AW14" s="101"/>
      <c r="AX14" s="250">
        <v>354</v>
      </c>
      <c r="AY14" s="47">
        <v>367</v>
      </c>
      <c r="AZ14" s="102">
        <v>109</v>
      </c>
      <c r="BB14" s="250">
        <v>327</v>
      </c>
      <c r="BC14" s="47">
        <v>12</v>
      </c>
      <c r="BD14" s="102">
        <v>113</v>
      </c>
      <c r="BE14" s="102"/>
      <c r="BF14" s="104">
        <v>281</v>
      </c>
      <c r="BG14" s="40">
        <v>40</v>
      </c>
      <c r="BH14" s="248">
        <v>19</v>
      </c>
      <c r="BJ14" s="104">
        <v>260</v>
      </c>
      <c r="BK14" s="40">
        <v>27</v>
      </c>
      <c r="BL14" s="101">
        <v>29</v>
      </c>
      <c r="BN14" s="241">
        <v>88</v>
      </c>
      <c r="BO14" s="107">
        <v>0</v>
      </c>
      <c r="BP14" s="115">
        <v>7</v>
      </c>
      <c r="BR14" s="241">
        <v>97</v>
      </c>
      <c r="BS14" s="114">
        <v>506</v>
      </c>
      <c r="BT14" s="109">
        <v>6</v>
      </c>
      <c r="BU14" s="106"/>
      <c r="BV14" s="110">
        <v>456</v>
      </c>
      <c r="BW14" s="121">
        <v>24</v>
      </c>
      <c r="BX14" s="112">
        <v>105</v>
      </c>
      <c r="BY14" s="128"/>
      <c r="BZ14" s="113">
        <v>831</v>
      </c>
      <c r="CA14" s="113">
        <v>41</v>
      </c>
      <c r="CB14" s="113">
        <v>36</v>
      </c>
      <c r="CC14" s="128"/>
      <c r="CD14" s="133">
        <v>4292</v>
      </c>
      <c r="CE14" s="113">
        <v>87</v>
      </c>
      <c r="CF14" s="135">
        <v>51</v>
      </c>
      <c r="CH14" s="133">
        <v>193</v>
      </c>
      <c r="CI14" s="113">
        <v>2</v>
      </c>
      <c r="CJ14" s="135">
        <v>33</v>
      </c>
      <c r="CL14" s="133">
        <v>1105</v>
      </c>
      <c r="CM14" s="113">
        <v>3</v>
      </c>
      <c r="CN14" s="135">
        <v>51</v>
      </c>
      <c r="CP14" s="113"/>
      <c r="CQ14" s="113"/>
      <c r="CR14" s="113"/>
    </row>
    <row r="15" spans="1:96" x14ac:dyDescent="0.2">
      <c r="A15" s="40">
        <f t="shared" si="0"/>
        <v>44</v>
      </c>
      <c r="B15" s="41">
        <f t="shared" si="1"/>
        <v>40480</v>
      </c>
      <c r="C15" s="35" t="s">
        <v>50</v>
      </c>
      <c r="D15" s="41">
        <f t="shared" si="2"/>
        <v>40486</v>
      </c>
      <c r="E15" s="41"/>
      <c r="F15" s="250">
        <v>4355</v>
      </c>
      <c r="G15" s="47">
        <v>2225</v>
      </c>
      <c r="H15" s="102">
        <v>186</v>
      </c>
      <c r="J15" s="250">
        <v>4449</v>
      </c>
      <c r="K15" s="47">
        <v>1666</v>
      </c>
      <c r="L15" s="102">
        <v>53</v>
      </c>
      <c r="N15" s="250">
        <v>1887</v>
      </c>
      <c r="O15" s="47">
        <v>1139</v>
      </c>
      <c r="P15" s="102">
        <v>63</v>
      </c>
      <c r="R15" s="250">
        <v>605</v>
      </c>
      <c r="S15" s="47">
        <v>252</v>
      </c>
      <c r="T15" s="102">
        <v>254</v>
      </c>
      <c r="V15" s="250">
        <v>1045</v>
      </c>
      <c r="W15" s="47">
        <v>611</v>
      </c>
      <c r="X15" s="102">
        <v>40</v>
      </c>
      <c r="Z15" s="250">
        <v>1036</v>
      </c>
      <c r="AA15" s="47">
        <v>1143</v>
      </c>
      <c r="AB15" s="102">
        <v>69</v>
      </c>
      <c r="AD15" s="250">
        <v>1916</v>
      </c>
      <c r="AE15" s="47">
        <v>1732</v>
      </c>
      <c r="AF15" s="102">
        <v>74</v>
      </c>
      <c r="AH15" s="250">
        <v>4147</v>
      </c>
      <c r="AI15" s="47">
        <v>1127</v>
      </c>
      <c r="AJ15" s="102">
        <v>335</v>
      </c>
      <c r="AL15" s="244">
        <v>7146</v>
      </c>
      <c r="AM15" s="47">
        <v>918</v>
      </c>
      <c r="AN15" s="102">
        <v>243</v>
      </c>
      <c r="AO15" s="47"/>
      <c r="AP15" s="250">
        <v>1116</v>
      </c>
      <c r="AQ15" s="47">
        <v>412</v>
      </c>
      <c r="AR15" s="102">
        <v>46</v>
      </c>
      <c r="AT15" s="250">
        <v>2033</v>
      </c>
      <c r="AU15" s="40">
        <v>312</v>
      </c>
      <c r="AV15" s="101">
        <v>182</v>
      </c>
      <c r="AW15" s="101"/>
      <c r="AX15" s="250">
        <v>1271</v>
      </c>
      <c r="AY15" s="47">
        <v>553</v>
      </c>
      <c r="AZ15" s="102">
        <v>183</v>
      </c>
      <c r="BB15" s="250">
        <v>610</v>
      </c>
      <c r="BC15" s="47">
        <v>23</v>
      </c>
      <c r="BD15" s="102">
        <v>240</v>
      </c>
      <c r="BE15" s="102"/>
      <c r="BF15" s="245">
        <v>1303</v>
      </c>
      <c r="BG15" s="40">
        <v>74</v>
      </c>
      <c r="BH15" s="101">
        <v>50</v>
      </c>
      <c r="BJ15" s="245">
        <v>1047</v>
      </c>
      <c r="BK15" s="40">
        <v>61</v>
      </c>
      <c r="BL15" s="101">
        <v>37</v>
      </c>
      <c r="BN15" s="241">
        <v>274</v>
      </c>
      <c r="BO15" s="107">
        <v>0</v>
      </c>
      <c r="BP15" s="115">
        <v>8</v>
      </c>
      <c r="BR15" s="241">
        <v>877</v>
      </c>
      <c r="BS15" s="114">
        <v>577</v>
      </c>
      <c r="BT15" s="109">
        <v>7</v>
      </c>
      <c r="BU15" s="106"/>
      <c r="BV15" s="110">
        <v>1821</v>
      </c>
      <c r="BW15" s="121">
        <v>111</v>
      </c>
      <c r="BX15" s="112">
        <v>212</v>
      </c>
      <c r="BY15" s="128"/>
      <c r="BZ15" s="113">
        <v>2047</v>
      </c>
      <c r="CA15" s="113">
        <v>114</v>
      </c>
      <c r="CB15" s="113">
        <v>38</v>
      </c>
      <c r="CC15" s="128"/>
      <c r="CD15" s="133">
        <v>6175</v>
      </c>
      <c r="CE15" s="113">
        <v>130</v>
      </c>
      <c r="CF15" s="135">
        <v>55</v>
      </c>
      <c r="CH15" s="133">
        <v>690</v>
      </c>
      <c r="CI15" s="113">
        <v>158</v>
      </c>
      <c r="CJ15" s="135">
        <v>67</v>
      </c>
      <c r="CL15" s="133">
        <v>3663</v>
      </c>
      <c r="CM15" s="113">
        <v>5</v>
      </c>
      <c r="CN15" s="135">
        <v>91</v>
      </c>
      <c r="CP15" s="113"/>
      <c r="CQ15" s="113"/>
      <c r="CR15" s="113"/>
    </row>
    <row r="16" spans="1:96" x14ac:dyDescent="0.2">
      <c r="A16" s="40">
        <f t="shared" si="0"/>
        <v>45</v>
      </c>
      <c r="B16" s="41">
        <f t="shared" si="1"/>
        <v>40487</v>
      </c>
      <c r="C16" s="35" t="s">
        <v>50</v>
      </c>
      <c r="D16" s="41">
        <f t="shared" si="2"/>
        <v>40493</v>
      </c>
      <c r="E16" s="41"/>
      <c r="F16" s="250">
        <v>9033</v>
      </c>
      <c r="G16" s="47">
        <v>4245</v>
      </c>
      <c r="H16" s="102">
        <v>261</v>
      </c>
      <c r="J16" s="250">
        <v>9142</v>
      </c>
      <c r="K16" s="47">
        <v>4959</v>
      </c>
      <c r="L16" s="102">
        <v>200</v>
      </c>
      <c r="N16" s="250">
        <v>4987</v>
      </c>
      <c r="O16" s="47">
        <v>2437</v>
      </c>
      <c r="P16" s="102">
        <v>172</v>
      </c>
      <c r="R16" s="250">
        <v>1922</v>
      </c>
      <c r="S16" s="47">
        <v>397</v>
      </c>
      <c r="T16" s="102">
        <v>304</v>
      </c>
      <c r="V16" s="250">
        <v>2789</v>
      </c>
      <c r="W16" s="47">
        <v>959</v>
      </c>
      <c r="X16" s="102">
        <v>110</v>
      </c>
      <c r="Z16" s="250">
        <v>3189</v>
      </c>
      <c r="AA16" s="47">
        <v>1586</v>
      </c>
      <c r="AB16" s="102">
        <v>107</v>
      </c>
      <c r="AD16" s="250">
        <v>3470</v>
      </c>
      <c r="AE16" s="47">
        <v>2144</v>
      </c>
      <c r="AF16" s="102">
        <v>114</v>
      </c>
      <c r="AH16" s="250">
        <v>9510</v>
      </c>
      <c r="AI16" s="47">
        <v>1812</v>
      </c>
      <c r="AJ16" s="102">
        <v>363</v>
      </c>
      <c r="AL16" s="244">
        <v>11639</v>
      </c>
      <c r="AM16" s="47">
        <v>2739</v>
      </c>
      <c r="AN16" s="102">
        <v>465</v>
      </c>
      <c r="AO16" s="47"/>
      <c r="AP16" s="250">
        <v>2025</v>
      </c>
      <c r="AQ16" s="47">
        <v>1166</v>
      </c>
      <c r="AR16" s="102">
        <v>53</v>
      </c>
      <c r="AT16" s="250">
        <v>3169</v>
      </c>
      <c r="AU16" s="40">
        <v>636</v>
      </c>
      <c r="AV16" s="101">
        <v>196</v>
      </c>
      <c r="AW16" s="101"/>
      <c r="AX16" s="250">
        <v>1624</v>
      </c>
      <c r="AY16" s="47">
        <v>857</v>
      </c>
      <c r="AZ16" s="102">
        <v>223</v>
      </c>
      <c r="BB16" s="250">
        <v>906</v>
      </c>
      <c r="BC16" s="47">
        <v>39</v>
      </c>
      <c r="BD16" s="102">
        <v>299</v>
      </c>
      <c r="BE16" s="102"/>
      <c r="BF16" s="245">
        <v>2388</v>
      </c>
      <c r="BG16" s="40">
        <v>97</v>
      </c>
      <c r="BH16" s="101">
        <v>69</v>
      </c>
      <c r="BJ16" s="245">
        <v>2658</v>
      </c>
      <c r="BK16" s="40">
        <v>134</v>
      </c>
      <c r="BL16" s="101">
        <v>46</v>
      </c>
      <c r="BN16" s="241">
        <v>340</v>
      </c>
      <c r="BO16" s="111">
        <v>16</v>
      </c>
      <c r="BP16" s="115">
        <v>8</v>
      </c>
      <c r="BR16" s="241">
        <v>2861</v>
      </c>
      <c r="BS16" s="114">
        <v>604</v>
      </c>
      <c r="BT16" s="109">
        <v>11</v>
      </c>
      <c r="BU16" s="106"/>
      <c r="BV16" s="110">
        <v>2841</v>
      </c>
      <c r="BW16" s="121">
        <v>235</v>
      </c>
      <c r="BX16" s="112">
        <v>252</v>
      </c>
      <c r="BY16" s="128"/>
      <c r="BZ16" s="113">
        <v>3547</v>
      </c>
      <c r="CA16" s="113">
        <v>358</v>
      </c>
      <c r="CB16" s="113">
        <v>45</v>
      </c>
      <c r="CC16" s="128"/>
      <c r="CD16" s="133">
        <v>8771</v>
      </c>
      <c r="CE16" s="113">
        <v>440</v>
      </c>
      <c r="CF16" s="135">
        <v>68</v>
      </c>
      <c r="CH16" s="133">
        <v>1286</v>
      </c>
      <c r="CI16" s="113">
        <v>220</v>
      </c>
      <c r="CJ16" s="135">
        <v>85</v>
      </c>
      <c r="CL16" s="133">
        <v>4852</v>
      </c>
      <c r="CM16" s="113">
        <v>5</v>
      </c>
      <c r="CN16" s="135">
        <v>122</v>
      </c>
      <c r="CP16" s="113"/>
      <c r="CQ16" s="113"/>
      <c r="CR16" s="113"/>
    </row>
    <row r="17" spans="1:96" x14ac:dyDescent="0.2">
      <c r="A17" s="40">
        <f t="shared" si="0"/>
        <v>46</v>
      </c>
      <c r="B17" s="41">
        <f t="shared" si="1"/>
        <v>40494</v>
      </c>
      <c r="C17" s="35" t="s">
        <v>50</v>
      </c>
      <c r="D17" s="41">
        <f t="shared" si="2"/>
        <v>40500</v>
      </c>
      <c r="E17" s="41"/>
      <c r="F17" s="250">
        <v>11625</v>
      </c>
      <c r="G17" s="47">
        <v>7877</v>
      </c>
      <c r="H17" s="102">
        <v>458</v>
      </c>
      <c r="J17" s="250">
        <v>12084</v>
      </c>
      <c r="K17" s="47">
        <v>7993</v>
      </c>
      <c r="L17" s="102">
        <v>354</v>
      </c>
      <c r="N17" s="250">
        <v>7513</v>
      </c>
      <c r="O17" s="47">
        <v>4947</v>
      </c>
      <c r="P17" s="102">
        <v>391</v>
      </c>
      <c r="R17" s="250">
        <v>5422</v>
      </c>
      <c r="S17" s="47">
        <v>874</v>
      </c>
      <c r="T17" s="102">
        <v>379</v>
      </c>
      <c r="V17" s="250">
        <v>4169</v>
      </c>
      <c r="W17" s="47">
        <v>3334</v>
      </c>
      <c r="X17" s="102">
        <v>218</v>
      </c>
      <c r="Z17" s="250">
        <v>5641</v>
      </c>
      <c r="AA17" s="47">
        <v>1932</v>
      </c>
      <c r="AB17" s="102">
        <v>158</v>
      </c>
      <c r="AD17" s="250">
        <v>6608</v>
      </c>
      <c r="AE17" s="47">
        <v>2527</v>
      </c>
      <c r="AF17" s="102">
        <v>130</v>
      </c>
      <c r="AH17" s="250">
        <v>12831</v>
      </c>
      <c r="AI17" s="47">
        <v>2537</v>
      </c>
      <c r="AJ17" s="102">
        <v>415</v>
      </c>
      <c r="AL17" s="244">
        <v>14247</v>
      </c>
      <c r="AM17" s="47">
        <v>4682</v>
      </c>
      <c r="AN17" s="102">
        <v>489</v>
      </c>
      <c r="AO17" s="47"/>
      <c r="AP17" s="250">
        <v>3264</v>
      </c>
      <c r="AQ17" s="47">
        <v>2449</v>
      </c>
      <c r="AR17" s="102">
        <v>80</v>
      </c>
      <c r="AT17" s="250">
        <v>6474</v>
      </c>
      <c r="AU17" s="40">
        <v>758</v>
      </c>
      <c r="AV17" s="101">
        <v>498</v>
      </c>
      <c r="AW17" s="101"/>
      <c r="AX17" s="250">
        <v>2476</v>
      </c>
      <c r="AY17" s="47">
        <v>1574</v>
      </c>
      <c r="AZ17" s="102">
        <v>283</v>
      </c>
      <c r="BB17" s="250">
        <v>1177</v>
      </c>
      <c r="BC17" s="47">
        <v>91</v>
      </c>
      <c r="BD17" s="102">
        <v>382</v>
      </c>
      <c r="BE17" s="102"/>
      <c r="BF17" s="245">
        <v>3997</v>
      </c>
      <c r="BG17" s="40">
        <v>155</v>
      </c>
      <c r="BH17" s="101">
        <v>140</v>
      </c>
      <c r="BJ17" s="245">
        <v>4472</v>
      </c>
      <c r="BK17" s="40">
        <v>196</v>
      </c>
      <c r="BL17" s="101">
        <v>50</v>
      </c>
      <c r="BN17" s="241">
        <v>890</v>
      </c>
      <c r="BO17" s="111">
        <v>47</v>
      </c>
      <c r="BP17" s="115">
        <v>13</v>
      </c>
      <c r="BR17" s="241">
        <v>5271</v>
      </c>
      <c r="BS17" s="114">
        <v>1106</v>
      </c>
      <c r="BT17" s="109">
        <v>12</v>
      </c>
      <c r="BU17" s="106"/>
      <c r="BV17" s="110">
        <v>4825</v>
      </c>
      <c r="BW17" s="121">
        <v>748</v>
      </c>
      <c r="BX17" s="112">
        <v>266</v>
      </c>
      <c r="BY17" s="128"/>
      <c r="BZ17" s="113">
        <v>4470</v>
      </c>
      <c r="CA17" s="113">
        <v>684</v>
      </c>
      <c r="CB17" s="113">
        <v>52</v>
      </c>
      <c r="CC17" s="128"/>
      <c r="CD17" s="133">
        <v>11853</v>
      </c>
      <c r="CE17" s="113">
        <v>737</v>
      </c>
      <c r="CF17" s="135">
        <v>95</v>
      </c>
      <c r="CH17" s="133">
        <v>2532</v>
      </c>
      <c r="CI17" s="113">
        <v>631</v>
      </c>
      <c r="CJ17" s="135">
        <v>167</v>
      </c>
      <c r="CL17" s="133">
        <v>5921</v>
      </c>
      <c r="CM17" s="113">
        <v>16</v>
      </c>
      <c r="CN17" s="135">
        <v>312</v>
      </c>
      <c r="CP17" s="113"/>
      <c r="CQ17" s="113"/>
      <c r="CR17" s="113"/>
    </row>
    <row r="18" spans="1:96" x14ac:dyDescent="0.2">
      <c r="A18" s="40">
        <f t="shared" si="0"/>
        <v>47</v>
      </c>
      <c r="B18" s="41">
        <f t="shared" si="1"/>
        <v>40501</v>
      </c>
      <c r="C18" s="35" t="s">
        <v>50</v>
      </c>
      <c r="D18" s="41">
        <f t="shared" si="2"/>
        <v>40507</v>
      </c>
      <c r="E18" s="41"/>
      <c r="F18" s="250">
        <v>12528</v>
      </c>
      <c r="G18" s="47">
        <v>9065</v>
      </c>
      <c r="H18" s="102">
        <v>589</v>
      </c>
      <c r="J18" s="250">
        <v>12981</v>
      </c>
      <c r="K18" s="47">
        <v>10238</v>
      </c>
      <c r="L18" s="102">
        <v>434</v>
      </c>
      <c r="N18" s="250">
        <v>10141</v>
      </c>
      <c r="O18" s="47">
        <v>6478</v>
      </c>
      <c r="P18" s="102">
        <v>878</v>
      </c>
      <c r="R18" s="250">
        <v>10263</v>
      </c>
      <c r="S18" s="47">
        <v>1481</v>
      </c>
      <c r="T18" s="102">
        <v>627</v>
      </c>
      <c r="V18" s="250">
        <v>5005</v>
      </c>
      <c r="W18" s="47">
        <v>4040</v>
      </c>
      <c r="X18" s="102">
        <v>332</v>
      </c>
      <c r="Z18" s="250">
        <v>7162</v>
      </c>
      <c r="AA18" s="47">
        <v>3050</v>
      </c>
      <c r="AB18" s="102">
        <v>202</v>
      </c>
      <c r="AD18" s="250">
        <v>7785</v>
      </c>
      <c r="AE18" s="47">
        <v>3129</v>
      </c>
      <c r="AF18" s="102">
        <v>148</v>
      </c>
      <c r="AH18" s="250">
        <v>14139</v>
      </c>
      <c r="AI18" s="47">
        <v>3464</v>
      </c>
      <c r="AJ18" s="102">
        <v>506</v>
      </c>
      <c r="AL18" s="244">
        <v>16379</v>
      </c>
      <c r="AM18" s="47">
        <v>6909</v>
      </c>
      <c r="AN18" s="102">
        <v>631</v>
      </c>
      <c r="AO18" s="47"/>
      <c r="AP18" s="250">
        <v>3562</v>
      </c>
      <c r="AQ18" s="47">
        <v>4783</v>
      </c>
      <c r="AR18" s="102">
        <v>163</v>
      </c>
      <c r="AT18" s="250">
        <v>6972</v>
      </c>
      <c r="AU18" s="47">
        <v>2794</v>
      </c>
      <c r="AV18" s="101">
        <v>666</v>
      </c>
      <c r="AW18" s="101"/>
      <c r="AX18" s="250">
        <v>3112</v>
      </c>
      <c r="AY18" s="47">
        <v>2840</v>
      </c>
      <c r="AZ18" s="102">
        <v>369</v>
      </c>
      <c r="BB18" s="250">
        <v>1373</v>
      </c>
      <c r="BC18" s="47">
        <v>208</v>
      </c>
      <c r="BD18" s="102">
        <v>448</v>
      </c>
      <c r="BE18" s="102"/>
      <c r="BF18" s="245">
        <v>4994</v>
      </c>
      <c r="BG18" s="40">
        <v>247</v>
      </c>
      <c r="BH18" s="101">
        <v>291</v>
      </c>
      <c r="BJ18" s="245">
        <v>6033</v>
      </c>
      <c r="BK18" s="40">
        <v>252</v>
      </c>
      <c r="BL18" s="101">
        <v>51</v>
      </c>
      <c r="BN18" s="241">
        <v>1240</v>
      </c>
      <c r="BO18" s="111">
        <v>115</v>
      </c>
      <c r="BP18" s="115">
        <v>14</v>
      </c>
      <c r="BR18" s="241">
        <v>6238</v>
      </c>
      <c r="BS18" s="114">
        <v>1475</v>
      </c>
      <c r="BT18" s="109">
        <v>16</v>
      </c>
      <c r="BU18" s="106"/>
      <c r="BV18" s="110">
        <v>5719</v>
      </c>
      <c r="BW18" s="121">
        <v>1133</v>
      </c>
      <c r="BX18" s="112">
        <v>337</v>
      </c>
      <c r="BY18" s="128"/>
      <c r="BZ18" s="113">
        <v>4803</v>
      </c>
      <c r="CA18" s="113">
        <v>1463</v>
      </c>
      <c r="CB18" s="113">
        <v>63</v>
      </c>
      <c r="CC18" s="128"/>
      <c r="CD18" s="133">
        <v>13292</v>
      </c>
      <c r="CE18" s="113">
        <v>1669</v>
      </c>
      <c r="CF18" s="135">
        <v>155</v>
      </c>
      <c r="CH18" s="133">
        <v>3731</v>
      </c>
      <c r="CI18" s="113">
        <v>1020</v>
      </c>
      <c r="CJ18" s="135">
        <v>341</v>
      </c>
      <c r="CL18" s="133">
        <v>7526</v>
      </c>
      <c r="CM18" s="113">
        <v>45</v>
      </c>
      <c r="CN18" s="135">
        <v>785</v>
      </c>
      <c r="CP18" s="113"/>
      <c r="CQ18" s="113"/>
      <c r="CR18" s="113"/>
    </row>
    <row r="19" spans="1:96" x14ac:dyDescent="0.2">
      <c r="A19" s="40">
        <f t="shared" si="0"/>
        <v>48</v>
      </c>
      <c r="B19" s="41">
        <f>B18+7</f>
        <v>40508</v>
      </c>
      <c r="C19" s="35" t="s">
        <v>50</v>
      </c>
      <c r="D19" s="41">
        <f>D18+7</f>
        <v>40514</v>
      </c>
      <c r="E19" s="41"/>
      <c r="F19" s="250">
        <v>12962</v>
      </c>
      <c r="G19" s="47">
        <v>10138</v>
      </c>
      <c r="H19" s="102">
        <v>708</v>
      </c>
      <c r="J19" s="250">
        <v>13517</v>
      </c>
      <c r="K19" s="47">
        <v>12860</v>
      </c>
      <c r="L19" s="102">
        <v>515</v>
      </c>
      <c r="N19" s="250">
        <v>11084</v>
      </c>
      <c r="O19" s="47">
        <v>7884</v>
      </c>
      <c r="P19" s="102">
        <v>1075</v>
      </c>
      <c r="R19" s="250">
        <v>13490</v>
      </c>
      <c r="S19" s="47">
        <v>2184</v>
      </c>
      <c r="T19" s="102">
        <v>685</v>
      </c>
      <c r="V19" s="250">
        <v>5207</v>
      </c>
      <c r="W19" s="47">
        <v>4644</v>
      </c>
      <c r="X19" s="102">
        <v>470</v>
      </c>
      <c r="Z19" s="250">
        <v>7383</v>
      </c>
      <c r="AA19" s="47">
        <v>3162</v>
      </c>
      <c r="AB19" s="102">
        <v>214</v>
      </c>
      <c r="AD19" s="250">
        <v>8594</v>
      </c>
      <c r="AE19" s="47">
        <v>3586</v>
      </c>
      <c r="AF19" s="102">
        <v>158</v>
      </c>
      <c r="AH19" s="250">
        <v>15258</v>
      </c>
      <c r="AI19" s="47">
        <v>4288</v>
      </c>
      <c r="AJ19" s="102">
        <v>973</v>
      </c>
      <c r="AL19" s="244">
        <v>17411</v>
      </c>
      <c r="AM19" s="47">
        <v>7714</v>
      </c>
      <c r="AN19" s="102">
        <v>1106</v>
      </c>
      <c r="AO19" s="47"/>
      <c r="AP19" s="250">
        <v>3780</v>
      </c>
      <c r="AQ19" s="47">
        <v>5657</v>
      </c>
      <c r="AR19" s="102">
        <v>252</v>
      </c>
      <c r="AT19" s="250">
        <v>7138</v>
      </c>
      <c r="AU19" s="47">
        <v>3024</v>
      </c>
      <c r="AV19" s="101">
        <v>996</v>
      </c>
      <c r="AW19" s="101"/>
      <c r="AX19" s="250">
        <v>3270</v>
      </c>
      <c r="AY19" s="47">
        <v>3004</v>
      </c>
      <c r="AZ19" s="102">
        <v>408</v>
      </c>
      <c r="BB19" s="250">
        <v>1500</v>
      </c>
      <c r="BC19" s="47">
        <v>393</v>
      </c>
      <c r="BD19" s="102">
        <v>525</v>
      </c>
      <c r="BE19" s="102"/>
      <c r="BF19" s="245">
        <v>5524</v>
      </c>
      <c r="BG19" s="40">
        <v>342</v>
      </c>
      <c r="BH19" s="101">
        <v>615</v>
      </c>
      <c r="BJ19" s="245">
        <v>6815</v>
      </c>
      <c r="BK19" s="40">
        <v>483</v>
      </c>
      <c r="BL19" s="101">
        <v>150</v>
      </c>
      <c r="BN19" s="241">
        <v>1373</v>
      </c>
      <c r="BO19" s="111">
        <v>242</v>
      </c>
      <c r="BP19" s="115">
        <v>14</v>
      </c>
      <c r="BR19" s="241">
        <v>6978</v>
      </c>
      <c r="BS19" s="114">
        <v>1670</v>
      </c>
      <c r="BT19" s="109">
        <v>25</v>
      </c>
      <c r="BU19" s="106"/>
      <c r="BV19" s="110">
        <v>5950</v>
      </c>
      <c r="BW19" s="121">
        <v>1508</v>
      </c>
      <c r="BX19" s="112">
        <v>418</v>
      </c>
      <c r="BY19" s="128"/>
      <c r="BZ19" s="113">
        <v>4908</v>
      </c>
      <c r="CA19" s="113">
        <v>1685</v>
      </c>
      <c r="CB19" s="113">
        <v>74</v>
      </c>
      <c r="CC19" s="128"/>
      <c r="CD19" s="133">
        <v>14903</v>
      </c>
      <c r="CE19" s="113">
        <v>2127</v>
      </c>
      <c r="CF19" s="135">
        <v>232</v>
      </c>
      <c r="CH19" s="133">
        <v>4257</v>
      </c>
      <c r="CI19" s="113">
        <v>1110</v>
      </c>
      <c r="CJ19" s="135">
        <v>495</v>
      </c>
      <c r="CL19" s="133">
        <v>7604</v>
      </c>
      <c r="CM19" s="113">
        <v>46</v>
      </c>
      <c r="CN19" s="135">
        <v>876</v>
      </c>
      <c r="CP19" s="113"/>
      <c r="CQ19" s="113"/>
      <c r="CR19" s="113"/>
    </row>
    <row r="20" spans="1:96" ht="14.25" x14ac:dyDescent="0.2">
      <c r="A20" s="40">
        <f t="shared" si="0"/>
        <v>49</v>
      </c>
      <c r="B20" s="41">
        <f>B19+7</f>
        <v>40515</v>
      </c>
      <c r="C20" s="35" t="s">
        <v>50</v>
      </c>
      <c r="D20" s="41">
        <f>D19+7</f>
        <v>40521</v>
      </c>
      <c r="E20" s="41"/>
      <c r="F20" s="250">
        <v>13054</v>
      </c>
      <c r="G20" s="47">
        <v>10416</v>
      </c>
      <c r="H20" s="102">
        <v>748</v>
      </c>
      <c r="J20" s="250">
        <v>13749</v>
      </c>
      <c r="K20" s="47">
        <v>15531</v>
      </c>
      <c r="L20" s="102">
        <v>908</v>
      </c>
      <c r="N20" s="250">
        <v>11451</v>
      </c>
      <c r="O20" s="47">
        <v>8839</v>
      </c>
      <c r="P20" s="102">
        <v>1153</v>
      </c>
      <c r="R20" s="250">
        <v>16050</v>
      </c>
      <c r="S20" s="47">
        <v>2602</v>
      </c>
      <c r="T20" s="102">
        <v>854</v>
      </c>
      <c r="V20" s="250">
        <v>5241</v>
      </c>
      <c r="W20" s="47">
        <v>4942</v>
      </c>
      <c r="X20" s="102">
        <v>557</v>
      </c>
      <c r="Z20" s="250">
        <v>7465</v>
      </c>
      <c r="AA20" s="47">
        <v>3253</v>
      </c>
      <c r="AB20" s="102">
        <v>260</v>
      </c>
      <c r="AD20" s="250">
        <v>8969</v>
      </c>
      <c r="AE20" s="47">
        <v>4153</v>
      </c>
      <c r="AF20" s="102">
        <v>221</v>
      </c>
      <c r="AH20" s="250">
        <v>15595</v>
      </c>
      <c r="AI20" s="47">
        <v>4573</v>
      </c>
      <c r="AJ20" s="102">
        <v>1174</v>
      </c>
      <c r="AL20" s="244">
        <v>17576</v>
      </c>
      <c r="AM20" s="47">
        <v>8140</v>
      </c>
      <c r="AN20" s="102">
        <v>2566</v>
      </c>
      <c r="AO20" s="47"/>
      <c r="AP20" s="250">
        <v>3844</v>
      </c>
      <c r="AQ20" s="47">
        <v>6017</v>
      </c>
      <c r="AR20" s="102">
        <v>282</v>
      </c>
      <c r="AT20" s="244">
        <v>7189</v>
      </c>
      <c r="AU20" s="47">
        <v>3227</v>
      </c>
      <c r="AV20" s="101">
        <v>1286</v>
      </c>
      <c r="AW20" s="101"/>
      <c r="AX20" s="244">
        <v>3349</v>
      </c>
      <c r="AY20" s="62">
        <v>3264</v>
      </c>
      <c r="AZ20" s="102">
        <v>482</v>
      </c>
      <c r="BB20" s="244">
        <v>1539</v>
      </c>
      <c r="BC20" s="62">
        <v>451</v>
      </c>
      <c r="BD20" s="102">
        <v>540</v>
      </c>
      <c r="BE20" s="102"/>
      <c r="BF20" s="245">
        <v>5612</v>
      </c>
      <c r="BG20" s="40">
        <v>396</v>
      </c>
      <c r="BH20" s="101">
        <v>731</v>
      </c>
      <c r="BJ20" s="245">
        <v>7163</v>
      </c>
      <c r="BK20" s="40">
        <v>615</v>
      </c>
      <c r="BL20" s="101">
        <v>331</v>
      </c>
      <c r="BN20" s="241">
        <v>1540</v>
      </c>
      <c r="BO20" s="111">
        <v>341</v>
      </c>
      <c r="BP20" s="115">
        <v>15</v>
      </c>
      <c r="BR20" s="241">
        <v>7057</v>
      </c>
      <c r="BS20" s="114">
        <v>1836</v>
      </c>
      <c r="BT20" s="109">
        <v>30</v>
      </c>
      <c r="BU20" s="106"/>
      <c r="BV20" s="110">
        <v>5958</v>
      </c>
      <c r="BW20" s="121">
        <v>1842</v>
      </c>
      <c r="BX20" s="112">
        <v>418</v>
      </c>
      <c r="BY20" s="128"/>
      <c r="BZ20" s="113">
        <v>4922</v>
      </c>
      <c r="CA20" s="113">
        <v>2232</v>
      </c>
      <c r="CB20" s="113">
        <v>87</v>
      </c>
      <c r="CC20" s="128"/>
      <c r="CD20" s="133">
        <v>15412</v>
      </c>
      <c r="CE20" s="113">
        <v>2347</v>
      </c>
      <c r="CF20" s="135">
        <v>269</v>
      </c>
      <c r="CH20" s="133">
        <v>4763</v>
      </c>
      <c r="CI20" s="113">
        <v>1177</v>
      </c>
      <c r="CJ20" s="135">
        <v>534</v>
      </c>
      <c r="CL20" s="202" t="s">
        <v>151</v>
      </c>
      <c r="CM20" s="113">
        <v>51</v>
      </c>
      <c r="CN20" s="135">
        <v>904</v>
      </c>
      <c r="CP20" s="113"/>
      <c r="CQ20" s="113"/>
      <c r="CR20" s="113"/>
    </row>
    <row r="21" spans="1:96" ht="14.25" x14ac:dyDescent="0.2">
      <c r="A21" s="40">
        <f t="shared" si="0"/>
        <v>50</v>
      </c>
      <c r="B21" s="41">
        <f>B20+7</f>
        <v>40522</v>
      </c>
      <c r="C21" s="35" t="s">
        <v>50</v>
      </c>
      <c r="D21" s="41">
        <f>D20+7</f>
        <v>40528</v>
      </c>
      <c r="E21" s="41"/>
      <c r="F21" s="250">
        <v>13107</v>
      </c>
      <c r="G21" s="47">
        <v>10850</v>
      </c>
      <c r="H21" s="102">
        <v>1313</v>
      </c>
      <c r="J21" s="250">
        <v>13798</v>
      </c>
      <c r="K21" s="47">
        <v>17018</v>
      </c>
      <c r="L21" s="102">
        <v>1468</v>
      </c>
      <c r="N21" s="250">
        <v>11550</v>
      </c>
      <c r="O21" s="47">
        <v>10068</v>
      </c>
      <c r="P21" s="102">
        <v>1978</v>
      </c>
      <c r="R21" s="250">
        <v>17328</v>
      </c>
      <c r="S21" s="47">
        <v>2802</v>
      </c>
      <c r="T21" s="102">
        <v>1847</v>
      </c>
      <c r="V21" s="250">
        <v>5248</v>
      </c>
      <c r="W21" s="47">
        <v>5081</v>
      </c>
      <c r="X21" s="102">
        <v>607</v>
      </c>
      <c r="Z21" s="250">
        <v>7479</v>
      </c>
      <c r="AA21" s="47">
        <v>3290</v>
      </c>
      <c r="AB21" s="102">
        <v>267</v>
      </c>
      <c r="AD21" s="250">
        <v>9046</v>
      </c>
      <c r="AE21" s="47">
        <v>4371</v>
      </c>
      <c r="AF21" s="102">
        <v>490</v>
      </c>
      <c r="AH21" s="250">
        <v>15699</v>
      </c>
      <c r="AI21" s="47">
        <v>4703</v>
      </c>
      <c r="AJ21" s="102">
        <v>1325</v>
      </c>
      <c r="AL21" s="244">
        <v>17590</v>
      </c>
      <c r="AM21" s="47">
        <v>8201</v>
      </c>
      <c r="AN21" s="102">
        <v>2914</v>
      </c>
      <c r="AO21" s="47"/>
      <c r="AP21" s="250">
        <v>3849</v>
      </c>
      <c r="AQ21" s="47">
        <v>6367</v>
      </c>
      <c r="AR21" s="102">
        <v>307</v>
      </c>
      <c r="AT21" s="243" t="s">
        <v>152</v>
      </c>
      <c r="AU21" s="47">
        <v>3267</v>
      </c>
      <c r="AV21" s="101">
        <v>1653</v>
      </c>
      <c r="AW21" s="101"/>
      <c r="AX21" s="243" t="s">
        <v>153</v>
      </c>
      <c r="AY21" s="62">
        <v>3319</v>
      </c>
      <c r="AZ21" s="102">
        <v>1154</v>
      </c>
      <c r="BB21" s="244">
        <v>1540</v>
      </c>
      <c r="BC21" s="62">
        <v>524</v>
      </c>
      <c r="BD21" s="102">
        <v>582</v>
      </c>
      <c r="BE21" s="102"/>
      <c r="BF21" s="245">
        <v>5626</v>
      </c>
      <c r="BG21" s="40">
        <v>400</v>
      </c>
      <c r="BH21" s="101">
        <v>763</v>
      </c>
      <c r="BJ21" s="245">
        <v>7268</v>
      </c>
      <c r="BK21" s="40">
        <v>652</v>
      </c>
      <c r="BL21" s="101">
        <v>530</v>
      </c>
      <c r="BN21" s="241">
        <v>1551</v>
      </c>
      <c r="BO21" s="111">
        <v>502</v>
      </c>
      <c r="BP21" s="115">
        <v>20</v>
      </c>
      <c r="BR21" s="241">
        <v>7083</v>
      </c>
      <c r="BS21" s="114">
        <v>2141</v>
      </c>
      <c r="BT21" s="109">
        <v>36</v>
      </c>
      <c r="BU21" s="106"/>
      <c r="BV21" s="110">
        <v>5966</v>
      </c>
      <c r="BW21" s="121">
        <v>2265</v>
      </c>
      <c r="BX21" s="112">
        <v>418</v>
      </c>
      <c r="BY21" s="128"/>
      <c r="BZ21" s="113">
        <v>4926</v>
      </c>
      <c r="CA21" s="113">
        <v>2928</v>
      </c>
      <c r="CB21" s="113">
        <v>106</v>
      </c>
      <c r="CC21" s="128"/>
      <c r="CD21" s="133">
        <v>15523</v>
      </c>
      <c r="CE21" s="113">
        <v>2521</v>
      </c>
      <c r="CF21" s="135">
        <v>418</v>
      </c>
      <c r="CH21" s="133">
        <v>4777</v>
      </c>
      <c r="CI21" s="113">
        <v>1194</v>
      </c>
      <c r="CJ21" s="135">
        <v>547</v>
      </c>
      <c r="CL21" s="133"/>
      <c r="CM21" s="117">
        <v>57</v>
      </c>
      <c r="CN21" s="135">
        <v>905</v>
      </c>
      <c r="CP21" s="113"/>
      <c r="CQ21" s="113"/>
      <c r="CR21" s="113"/>
    </row>
    <row r="22" spans="1:96" ht="14.25" x14ac:dyDescent="0.2">
      <c r="A22" s="40">
        <f t="shared" si="0"/>
        <v>51</v>
      </c>
      <c r="B22" s="41">
        <f>B21+7</f>
        <v>40529</v>
      </c>
      <c r="C22" s="35" t="s">
        <v>50</v>
      </c>
      <c r="D22" s="41">
        <f>D21+7</f>
        <v>40535</v>
      </c>
      <c r="E22" s="41"/>
      <c r="F22" s="250">
        <v>13127</v>
      </c>
      <c r="G22" s="47">
        <v>10900</v>
      </c>
      <c r="H22" s="102">
        <v>1575</v>
      </c>
      <c r="J22" s="250">
        <v>13802</v>
      </c>
      <c r="K22" s="47">
        <v>18146</v>
      </c>
      <c r="L22" s="102">
        <v>2298</v>
      </c>
      <c r="N22" s="251" t="s">
        <v>185</v>
      </c>
      <c r="O22" s="47">
        <v>10292</v>
      </c>
      <c r="P22" s="102">
        <v>3221</v>
      </c>
      <c r="R22" s="250">
        <v>17859</v>
      </c>
      <c r="S22" s="47">
        <v>2884</v>
      </c>
      <c r="T22" s="102">
        <v>2496</v>
      </c>
      <c r="V22" s="250">
        <v>5248</v>
      </c>
      <c r="W22" s="47">
        <v>5142</v>
      </c>
      <c r="X22" s="102">
        <v>665</v>
      </c>
      <c r="Z22" s="250">
        <v>7487</v>
      </c>
      <c r="AA22" s="47">
        <v>3343</v>
      </c>
      <c r="AB22" s="102">
        <v>528</v>
      </c>
      <c r="AD22" s="250">
        <v>9048</v>
      </c>
      <c r="AE22" s="47">
        <v>4411</v>
      </c>
      <c r="AF22" s="102">
        <v>710</v>
      </c>
      <c r="AH22" s="250">
        <v>15721</v>
      </c>
      <c r="AI22" s="47">
        <v>4789</v>
      </c>
      <c r="AJ22" s="102">
        <v>1554</v>
      </c>
      <c r="AL22" s="244">
        <v>17594</v>
      </c>
      <c r="AM22" s="47">
        <v>8228</v>
      </c>
      <c r="AN22" s="102">
        <v>2997</v>
      </c>
      <c r="AO22" s="47"/>
      <c r="AP22" s="250">
        <v>3850</v>
      </c>
      <c r="AQ22" s="47">
        <v>6471</v>
      </c>
      <c r="AR22" s="102">
        <v>339</v>
      </c>
      <c r="AT22" s="250"/>
      <c r="AU22" s="47">
        <v>3273</v>
      </c>
      <c r="AV22" s="101">
        <v>1819</v>
      </c>
      <c r="AW22" s="101"/>
      <c r="AX22" s="250"/>
      <c r="AY22" s="47">
        <v>3330</v>
      </c>
      <c r="AZ22" s="102">
        <v>1330</v>
      </c>
      <c r="BB22" s="244">
        <v>1543</v>
      </c>
      <c r="BC22" s="47">
        <v>527</v>
      </c>
      <c r="BD22" s="102">
        <v>805</v>
      </c>
      <c r="BE22" s="102"/>
      <c r="BF22" s="203" t="s">
        <v>154</v>
      </c>
      <c r="BG22" s="40">
        <v>411</v>
      </c>
      <c r="BH22" s="101">
        <v>783</v>
      </c>
      <c r="BJ22" s="104">
        <v>7283</v>
      </c>
      <c r="BK22" s="40">
        <v>682</v>
      </c>
      <c r="BL22" s="101">
        <v>583</v>
      </c>
      <c r="BN22" s="241">
        <v>1577</v>
      </c>
      <c r="BO22" s="111">
        <v>624</v>
      </c>
      <c r="BP22" s="115">
        <v>20</v>
      </c>
      <c r="BR22" s="241">
        <v>7102</v>
      </c>
      <c r="BS22" s="114">
        <v>2327</v>
      </c>
      <c r="BT22" s="109">
        <v>41</v>
      </c>
      <c r="BU22" s="54"/>
      <c r="BV22" s="110">
        <v>5957</v>
      </c>
      <c r="BW22" s="121">
        <v>2313</v>
      </c>
      <c r="BX22" s="112">
        <v>419</v>
      </c>
      <c r="BY22" s="128"/>
      <c r="BZ22" s="113">
        <v>4929</v>
      </c>
      <c r="CA22" s="113">
        <v>3018</v>
      </c>
      <c r="CB22" s="113">
        <v>121</v>
      </c>
      <c r="CC22" s="128"/>
      <c r="CD22" s="133">
        <v>15533</v>
      </c>
      <c r="CE22" s="113">
        <v>2540</v>
      </c>
      <c r="CF22" s="135">
        <v>431</v>
      </c>
      <c r="CH22" s="133">
        <v>4811</v>
      </c>
      <c r="CI22" s="113">
        <v>1254</v>
      </c>
      <c r="CJ22" s="135">
        <v>916</v>
      </c>
      <c r="CL22" s="133"/>
      <c r="CM22" s="113"/>
      <c r="CN22" s="135">
        <v>913</v>
      </c>
      <c r="CP22" s="113"/>
      <c r="CQ22" s="113"/>
      <c r="CR22" s="113"/>
    </row>
    <row r="23" spans="1:96" ht="14.25" x14ac:dyDescent="0.2">
      <c r="A23" s="40">
        <f t="shared" si="0"/>
        <v>52</v>
      </c>
      <c r="B23" s="41">
        <f>B22+7</f>
        <v>40536</v>
      </c>
      <c r="C23" s="35" t="s">
        <v>50</v>
      </c>
      <c r="D23" s="41">
        <v>40543</v>
      </c>
      <c r="E23" s="41"/>
      <c r="F23" s="251" t="s">
        <v>173</v>
      </c>
      <c r="G23" s="47">
        <v>10977</v>
      </c>
      <c r="H23" s="102">
        <v>1979</v>
      </c>
      <c r="J23" s="250">
        <v>13802</v>
      </c>
      <c r="K23" s="47">
        <v>18302</v>
      </c>
      <c r="L23" s="102">
        <v>3392</v>
      </c>
      <c r="N23" s="250"/>
      <c r="O23" s="47">
        <v>10364</v>
      </c>
      <c r="P23" s="102">
        <v>3980</v>
      </c>
      <c r="R23" s="250">
        <v>18057</v>
      </c>
      <c r="S23" s="47">
        <v>2905</v>
      </c>
      <c r="T23" s="102">
        <v>2910</v>
      </c>
      <c r="V23" s="250">
        <v>5248</v>
      </c>
      <c r="W23" s="47">
        <v>5175</v>
      </c>
      <c r="X23" s="102">
        <v>787</v>
      </c>
      <c r="Z23" s="250">
        <v>7492</v>
      </c>
      <c r="AA23" s="47">
        <v>3346</v>
      </c>
      <c r="AB23" s="102">
        <v>826</v>
      </c>
      <c r="AD23" s="251" t="s">
        <v>180</v>
      </c>
      <c r="AE23" s="47">
        <v>4424</v>
      </c>
      <c r="AF23" s="102">
        <v>873</v>
      </c>
      <c r="AH23" s="251" t="s">
        <v>179</v>
      </c>
      <c r="AI23" s="47">
        <v>4798</v>
      </c>
      <c r="AJ23" s="102">
        <v>1620</v>
      </c>
      <c r="AL23" s="244">
        <v>17594</v>
      </c>
      <c r="AM23" s="47">
        <v>8236</v>
      </c>
      <c r="AN23" s="102">
        <v>3011</v>
      </c>
      <c r="AO23" s="47"/>
      <c r="AP23" s="259">
        <v>3851</v>
      </c>
      <c r="AQ23" s="47">
        <v>6586</v>
      </c>
      <c r="AR23" s="102">
        <v>480</v>
      </c>
      <c r="AT23" s="250"/>
      <c r="AU23" s="47">
        <v>3273</v>
      </c>
      <c r="AV23" s="122">
        <v>1920</v>
      </c>
      <c r="AW23" s="122"/>
      <c r="AX23" s="250"/>
      <c r="AY23" s="45">
        <v>3337</v>
      </c>
      <c r="AZ23" s="123">
        <v>1558</v>
      </c>
      <c r="BB23" s="251" t="s">
        <v>155</v>
      </c>
      <c r="BC23" s="46">
        <v>527</v>
      </c>
      <c r="BD23" s="123">
        <v>843</v>
      </c>
      <c r="BE23" s="123"/>
      <c r="BF23" s="104"/>
      <c r="BG23" s="40">
        <v>416</v>
      </c>
      <c r="BH23" s="101">
        <v>790</v>
      </c>
      <c r="BJ23" s="245">
        <v>7296</v>
      </c>
      <c r="BK23" s="233">
        <v>745</v>
      </c>
      <c r="BL23" s="101">
        <v>847</v>
      </c>
      <c r="BN23" s="116" t="s">
        <v>156</v>
      </c>
      <c r="BO23" s="124">
        <v>649</v>
      </c>
      <c r="BP23" s="115">
        <v>47</v>
      </c>
      <c r="BR23" s="241">
        <v>7102</v>
      </c>
      <c r="BS23" s="114">
        <v>2327</v>
      </c>
      <c r="BT23" s="109">
        <v>41</v>
      </c>
      <c r="BU23" s="106"/>
      <c r="BV23" s="203" t="s">
        <v>157</v>
      </c>
      <c r="BW23" s="121">
        <v>2365</v>
      </c>
      <c r="BX23" s="112">
        <v>549</v>
      </c>
      <c r="BY23" s="128"/>
      <c r="BZ23" s="113">
        <v>4929</v>
      </c>
      <c r="CA23" s="113">
        <v>3466</v>
      </c>
      <c r="CB23" s="113">
        <v>187</v>
      </c>
      <c r="CC23" s="128"/>
      <c r="CD23" s="133">
        <v>15535</v>
      </c>
      <c r="CE23" s="117">
        <v>2548</v>
      </c>
      <c r="CF23" s="135">
        <v>472</v>
      </c>
      <c r="CH23" s="133">
        <v>4811</v>
      </c>
      <c r="CI23" s="113">
        <v>1258</v>
      </c>
      <c r="CJ23" s="135">
        <v>1046</v>
      </c>
      <c r="CL23" s="133"/>
      <c r="CM23" s="113"/>
      <c r="CN23" s="135">
        <v>1017</v>
      </c>
      <c r="CP23" s="113"/>
      <c r="CQ23" s="113"/>
      <c r="CR23" s="113"/>
    </row>
    <row r="24" spans="1:96" ht="14.25" x14ac:dyDescent="0.2">
      <c r="A24" s="40">
        <v>1</v>
      </c>
      <c r="B24" s="41">
        <v>40179</v>
      </c>
      <c r="C24" s="35" t="s">
        <v>50</v>
      </c>
      <c r="D24" s="41">
        <v>40185</v>
      </c>
      <c r="E24" s="41"/>
      <c r="F24" s="132"/>
      <c r="G24" s="47">
        <v>10982</v>
      </c>
      <c r="H24" s="102">
        <v>2532</v>
      </c>
      <c r="J24" s="250">
        <v>13802</v>
      </c>
      <c r="K24" s="47">
        <v>18349</v>
      </c>
      <c r="L24" s="102">
        <v>5083</v>
      </c>
      <c r="N24" s="250"/>
      <c r="O24" s="47">
        <v>10387</v>
      </c>
      <c r="P24" s="102">
        <v>4838</v>
      </c>
      <c r="R24" s="250">
        <v>18102</v>
      </c>
      <c r="S24" s="47">
        <v>2917</v>
      </c>
      <c r="T24" s="102">
        <v>3374</v>
      </c>
      <c r="V24" s="250">
        <v>5248</v>
      </c>
      <c r="W24" s="46">
        <v>5178</v>
      </c>
      <c r="X24" s="102">
        <v>901</v>
      </c>
      <c r="Z24" s="251" t="s">
        <v>191</v>
      </c>
      <c r="AA24" s="47">
        <v>3351</v>
      </c>
      <c r="AB24" s="102">
        <v>1200</v>
      </c>
      <c r="AD24" s="132"/>
      <c r="AE24" s="47">
        <v>4429</v>
      </c>
      <c r="AF24" s="102">
        <v>946</v>
      </c>
      <c r="AH24" s="104"/>
      <c r="AI24" s="46">
        <v>4810</v>
      </c>
      <c r="AJ24" s="102">
        <v>1963</v>
      </c>
      <c r="AL24" s="251" t="s">
        <v>176</v>
      </c>
      <c r="AM24" s="46">
        <v>8238</v>
      </c>
      <c r="AN24" s="102">
        <v>3240</v>
      </c>
      <c r="AO24" s="47"/>
      <c r="AP24" s="251" t="s">
        <v>175</v>
      </c>
      <c r="AQ24" s="47">
        <v>6586</v>
      </c>
      <c r="AR24" s="102">
        <v>480</v>
      </c>
      <c r="AT24" s="251"/>
      <c r="AU24" s="47">
        <v>3273</v>
      </c>
      <c r="AV24" s="102">
        <v>1986</v>
      </c>
      <c r="AW24" s="102"/>
      <c r="AX24" s="251"/>
      <c r="AY24" s="62"/>
      <c r="AZ24" s="102">
        <v>1651</v>
      </c>
      <c r="BB24" s="266"/>
      <c r="BC24" s="267"/>
      <c r="BD24" s="102">
        <v>864</v>
      </c>
      <c r="BE24" s="102"/>
      <c r="BF24" s="104"/>
      <c r="BG24" s="40">
        <v>417</v>
      </c>
      <c r="BH24" s="101">
        <v>806</v>
      </c>
      <c r="BJ24" s="245">
        <v>7303</v>
      </c>
      <c r="BL24" s="101">
        <v>940</v>
      </c>
      <c r="BN24" s="110"/>
      <c r="BO24" s="121"/>
      <c r="BP24" s="115">
        <v>56</v>
      </c>
      <c r="BR24" s="241">
        <v>7102</v>
      </c>
      <c r="BS24" s="114">
        <v>2331</v>
      </c>
      <c r="BT24" s="109">
        <v>66</v>
      </c>
      <c r="BV24" s="110"/>
      <c r="BW24" s="121">
        <v>2366</v>
      </c>
      <c r="BX24" s="112">
        <v>604</v>
      </c>
      <c r="BY24" s="128"/>
      <c r="BZ24" s="113">
        <v>4929</v>
      </c>
      <c r="CA24" s="113">
        <v>3503</v>
      </c>
      <c r="CB24" s="113">
        <v>462</v>
      </c>
      <c r="CC24" s="128"/>
      <c r="CD24" s="133">
        <v>15535</v>
      </c>
      <c r="CE24" s="113"/>
      <c r="CF24" s="135">
        <v>540</v>
      </c>
      <c r="CH24" s="199">
        <v>4812</v>
      </c>
      <c r="CI24" s="117">
        <v>1259</v>
      </c>
      <c r="CJ24" s="186">
        <v>1194</v>
      </c>
      <c r="CL24" s="133"/>
      <c r="CM24" s="117"/>
      <c r="CN24" s="135">
        <v>1102</v>
      </c>
      <c r="CP24" s="200"/>
      <c r="CQ24" s="117"/>
      <c r="CR24" s="117"/>
    </row>
    <row r="25" spans="1:96" ht="14.25" x14ac:dyDescent="0.2">
      <c r="A25" s="40">
        <v>2</v>
      </c>
      <c r="B25" s="41">
        <f>+B24+7</f>
        <v>40186</v>
      </c>
      <c r="C25" s="35" t="s">
        <v>50</v>
      </c>
      <c r="D25" s="41">
        <f>+D24+7</f>
        <v>40192</v>
      </c>
      <c r="E25" s="41"/>
      <c r="F25" s="132"/>
      <c r="G25" s="47">
        <v>10982</v>
      </c>
      <c r="H25" s="102">
        <v>2991</v>
      </c>
      <c r="J25" s="251" t="s">
        <v>183</v>
      </c>
      <c r="K25" s="47">
        <v>18356</v>
      </c>
      <c r="L25" s="102">
        <v>6335</v>
      </c>
      <c r="N25" s="250"/>
      <c r="O25" s="47">
        <v>10391</v>
      </c>
      <c r="P25" s="102">
        <v>5823</v>
      </c>
      <c r="R25" s="250">
        <v>18110</v>
      </c>
      <c r="S25" s="47">
        <v>2919</v>
      </c>
      <c r="T25" s="102">
        <v>4477</v>
      </c>
      <c r="V25" s="251" t="s">
        <v>189</v>
      </c>
      <c r="W25" s="47"/>
      <c r="X25" s="102">
        <v>1170</v>
      </c>
      <c r="Z25" s="250"/>
      <c r="AA25" s="47">
        <v>3351</v>
      </c>
      <c r="AB25" s="102">
        <v>1995</v>
      </c>
      <c r="AD25" s="132"/>
      <c r="AE25" s="46">
        <v>4431</v>
      </c>
      <c r="AF25" s="102">
        <v>992</v>
      </c>
      <c r="AH25" s="104"/>
      <c r="AI25" s="40"/>
      <c r="AJ25" s="102">
        <v>2648</v>
      </c>
      <c r="AL25" s="251"/>
      <c r="AM25" s="47"/>
      <c r="AN25" s="102">
        <v>3547</v>
      </c>
      <c r="AO25" s="47"/>
      <c r="AP25" s="250"/>
      <c r="AQ25" s="47">
        <v>6628</v>
      </c>
      <c r="AR25" s="102">
        <v>907</v>
      </c>
      <c r="AT25" s="250"/>
      <c r="AU25" s="47">
        <v>3273</v>
      </c>
      <c r="AV25" s="102">
        <v>2047</v>
      </c>
      <c r="AW25" s="102"/>
      <c r="AX25" s="250"/>
      <c r="AY25" s="47"/>
      <c r="AZ25" s="102">
        <v>1956</v>
      </c>
      <c r="BB25" s="250"/>
      <c r="BC25" s="47"/>
      <c r="BD25" s="102">
        <v>886</v>
      </c>
      <c r="BE25" s="102"/>
      <c r="BF25" s="104"/>
      <c r="BG25" s="40">
        <v>417</v>
      </c>
      <c r="BH25" s="102">
        <v>922</v>
      </c>
      <c r="BI25" s="47"/>
      <c r="BJ25" s="245">
        <v>7304</v>
      </c>
      <c r="BL25" s="101">
        <v>964</v>
      </c>
      <c r="BN25" s="110"/>
      <c r="BO25" s="121"/>
      <c r="BP25" s="115">
        <v>64</v>
      </c>
      <c r="BR25" s="116" t="s">
        <v>158</v>
      </c>
      <c r="BS25" s="120">
        <v>2333</v>
      </c>
      <c r="BT25" s="109">
        <v>156</v>
      </c>
      <c r="BV25" s="110"/>
      <c r="BW25" s="88">
        <v>2383</v>
      </c>
      <c r="BX25" s="112">
        <v>688</v>
      </c>
      <c r="BY25" s="128"/>
      <c r="BZ25" s="113">
        <v>4929</v>
      </c>
      <c r="CA25" s="117">
        <v>3507</v>
      </c>
      <c r="CB25" s="113">
        <v>705</v>
      </c>
      <c r="CC25" s="128"/>
      <c r="CD25" s="133">
        <v>15535</v>
      </c>
      <c r="CE25" s="113"/>
      <c r="CF25" s="135">
        <v>621</v>
      </c>
      <c r="CH25" s="202" t="s">
        <v>159</v>
      </c>
      <c r="CI25" s="113"/>
      <c r="CJ25" s="135">
        <v>1296</v>
      </c>
      <c r="CL25" s="134"/>
      <c r="CM25" s="113"/>
      <c r="CN25" s="135">
        <v>1206</v>
      </c>
      <c r="CP25" s="113"/>
      <c r="CQ25" s="113"/>
      <c r="CR25" s="113"/>
    </row>
    <row r="26" spans="1:96" ht="14.25" x14ac:dyDescent="0.2">
      <c r="A26" s="40">
        <v>3</v>
      </c>
      <c r="B26" s="41">
        <f t="shared" ref="B26:B35" si="3">+B25+7</f>
        <v>40193</v>
      </c>
      <c r="C26" s="35" t="s">
        <v>50</v>
      </c>
      <c r="D26" s="41">
        <f t="shared" ref="D26:D35" si="4">+D25+7</f>
        <v>40199</v>
      </c>
      <c r="E26" s="41"/>
      <c r="F26" s="132"/>
      <c r="G26" s="47">
        <v>10982</v>
      </c>
      <c r="H26" s="102">
        <v>3468</v>
      </c>
      <c r="J26" s="132"/>
      <c r="K26" s="46">
        <v>18357</v>
      </c>
      <c r="L26" s="102">
        <v>7074</v>
      </c>
      <c r="N26" s="250"/>
      <c r="O26" s="47">
        <v>10399</v>
      </c>
      <c r="P26" s="102">
        <v>6304</v>
      </c>
      <c r="R26" s="251" t="s">
        <v>187</v>
      </c>
      <c r="S26" s="47">
        <v>2919</v>
      </c>
      <c r="T26" s="102">
        <v>5711</v>
      </c>
      <c r="V26" s="250"/>
      <c r="W26" s="47"/>
      <c r="X26" s="102">
        <v>1440</v>
      </c>
      <c r="Z26" s="250"/>
      <c r="AA26" s="46">
        <v>3352</v>
      </c>
      <c r="AB26" s="102">
        <v>2733</v>
      </c>
      <c r="AD26" s="132"/>
      <c r="AF26" s="102">
        <v>1217</v>
      </c>
      <c r="AH26" s="104"/>
      <c r="AI26" s="40"/>
      <c r="AJ26" s="102">
        <v>3060</v>
      </c>
      <c r="AL26" s="251"/>
      <c r="AM26" s="47"/>
      <c r="AN26" s="102">
        <v>3788</v>
      </c>
      <c r="AO26" s="47"/>
      <c r="AP26" s="250"/>
      <c r="AQ26" s="48">
        <v>6631</v>
      </c>
      <c r="AR26" s="102">
        <v>1212</v>
      </c>
      <c r="AT26" s="250"/>
      <c r="AU26" s="45">
        <v>3274</v>
      </c>
      <c r="AV26" s="102">
        <v>2173</v>
      </c>
      <c r="AW26" s="102"/>
      <c r="AX26" s="250"/>
      <c r="AY26" s="46"/>
      <c r="AZ26" s="102">
        <v>2297</v>
      </c>
      <c r="BB26" s="250"/>
      <c r="BC26" s="46"/>
      <c r="BD26" s="102">
        <v>940</v>
      </c>
      <c r="BE26" s="102"/>
      <c r="BF26" s="104"/>
      <c r="BG26" s="40">
        <v>418</v>
      </c>
      <c r="BH26" s="102">
        <v>1431</v>
      </c>
      <c r="BI26" s="47"/>
      <c r="BJ26" s="245">
        <v>7305</v>
      </c>
      <c r="BL26" s="101">
        <v>1119</v>
      </c>
      <c r="BN26" s="110"/>
      <c r="BO26" s="121"/>
      <c r="BP26" s="115">
        <v>74</v>
      </c>
      <c r="BR26" s="241"/>
      <c r="BS26" s="114"/>
      <c r="BT26" s="109">
        <v>328</v>
      </c>
      <c r="BV26" s="110"/>
      <c r="BW26" s="121"/>
      <c r="BX26" s="112">
        <v>779</v>
      </c>
      <c r="BY26" s="128"/>
      <c r="BZ26" s="205" t="s">
        <v>160</v>
      </c>
      <c r="CA26" s="113"/>
      <c r="CB26" s="113">
        <v>805</v>
      </c>
      <c r="CC26" s="128"/>
      <c r="CD26" s="133">
        <v>15535</v>
      </c>
      <c r="CE26" s="127"/>
      <c r="CF26" s="135">
        <v>704</v>
      </c>
      <c r="CH26" s="134"/>
      <c r="CI26" s="127"/>
      <c r="CJ26" s="135">
        <v>1405</v>
      </c>
      <c r="CL26" s="134"/>
      <c r="CM26" s="127"/>
      <c r="CN26" s="135">
        <v>1411</v>
      </c>
      <c r="CP26" s="117"/>
      <c r="CQ26" s="127"/>
      <c r="CR26" s="113"/>
    </row>
    <row r="27" spans="1:96" ht="14.25" x14ac:dyDescent="0.2">
      <c r="A27" s="40">
        <v>4</v>
      </c>
      <c r="B27" s="41">
        <f t="shared" si="3"/>
        <v>40200</v>
      </c>
      <c r="C27" s="35" t="s">
        <v>50</v>
      </c>
      <c r="D27" s="41">
        <f t="shared" si="4"/>
        <v>40206</v>
      </c>
      <c r="E27" s="41"/>
      <c r="F27" s="132"/>
      <c r="G27" s="46">
        <v>10983</v>
      </c>
      <c r="H27" s="102">
        <v>4010</v>
      </c>
      <c r="J27" s="132"/>
      <c r="L27" s="102">
        <v>7501</v>
      </c>
      <c r="N27" s="250"/>
      <c r="O27" s="46">
        <v>10400</v>
      </c>
      <c r="P27" s="102">
        <v>6702</v>
      </c>
      <c r="R27" s="250"/>
      <c r="S27" s="47">
        <v>2923</v>
      </c>
      <c r="T27" s="102">
        <v>7211</v>
      </c>
      <c r="V27" s="250"/>
      <c r="W27" s="47"/>
      <c r="X27" s="102">
        <v>1671</v>
      </c>
      <c r="Z27" s="250"/>
      <c r="AA27" s="47"/>
      <c r="AB27" s="102">
        <v>3189</v>
      </c>
      <c r="AD27" s="132"/>
      <c r="AF27" s="102">
        <v>1466</v>
      </c>
      <c r="AH27" s="104"/>
      <c r="AI27" s="40"/>
      <c r="AJ27" s="102">
        <v>3391</v>
      </c>
      <c r="AL27" s="251"/>
      <c r="AM27" s="47"/>
      <c r="AN27" s="102">
        <v>3947</v>
      </c>
      <c r="AO27" s="47"/>
      <c r="AP27" s="250"/>
      <c r="AQ27" s="46">
        <v>6631</v>
      </c>
      <c r="AR27" s="102">
        <v>1377</v>
      </c>
      <c r="AT27" s="250"/>
      <c r="AU27" s="40"/>
      <c r="AV27" s="102">
        <v>2283</v>
      </c>
      <c r="AW27" s="102"/>
      <c r="AX27" s="250"/>
      <c r="AY27" s="47"/>
      <c r="AZ27" s="102">
        <v>2748</v>
      </c>
      <c r="BB27" s="250"/>
      <c r="BC27" s="47"/>
      <c r="BD27" s="102">
        <v>1089</v>
      </c>
      <c r="BE27" s="102"/>
      <c r="BF27" s="104"/>
      <c r="BG27" s="233">
        <v>420</v>
      </c>
      <c r="BH27" s="102">
        <v>1771</v>
      </c>
      <c r="BI27" s="47"/>
      <c r="BJ27" s="55" t="s">
        <v>161</v>
      </c>
      <c r="BL27" s="101">
        <v>1665</v>
      </c>
      <c r="BN27" s="110"/>
      <c r="BO27" s="121"/>
      <c r="BP27" s="115">
        <v>123</v>
      </c>
      <c r="BR27" s="241"/>
      <c r="BS27" s="114"/>
      <c r="BT27" s="109">
        <v>454</v>
      </c>
      <c r="BV27" s="110"/>
      <c r="BW27" s="121"/>
      <c r="BX27" s="112">
        <v>886</v>
      </c>
      <c r="BY27" s="128"/>
      <c r="BZ27" s="113"/>
      <c r="CA27" s="113"/>
      <c r="CB27" s="113">
        <v>826</v>
      </c>
      <c r="CC27" s="128"/>
      <c r="CD27" s="133">
        <v>15535</v>
      </c>
      <c r="CE27" s="113"/>
      <c r="CF27" s="135">
        <v>831</v>
      </c>
      <c r="CH27" s="134"/>
      <c r="CI27" s="113"/>
      <c r="CJ27" s="135">
        <v>1492</v>
      </c>
      <c r="CL27" s="134"/>
      <c r="CM27" s="113"/>
      <c r="CN27" s="135">
        <v>1510</v>
      </c>
      <c r="CP27" s="117"/>
      <c r="CQ27" s="113"/>
      <c r="CR27" s="113"/>
    </row>
    <row r="28" spans="1:96" x14ac:dyDescent="0.2">
      <c r="A28" s="40">
        <v>5</v>
      </c>
      <c r="B28" s="41">
        <f t="shared" si="3"/>
        <v>40207</v>
      </c>
      <c r="C28" s="35" t="s">
        <v>50</v>
      </c>
      <c r="D28" s="41">
        <f t="shared" si="4"/>
        <v>40213</v>
      </c>
      <c r="E28" s="41"/>
      <c r="F28" s="132"/>
      <c r="H28" s="102">
        <v>4561</v>
      </c>
      <c r="J28" s="132"/>
      <c r="L28" s="102">
        <v>7753</v>
      </c>
      <c r="N28" s="250"/>
      <c r="O28" s="47"/>
      <c r="P28" s="102">
        <v>7582</v>
      </c>
      <c r="R28" s="250"/>
      <c r="S28" s="46">
        <v>2927</v>
      </c>
      <c r="T28" s="102">
        <v>8116</v>
      </c>
      <c r="V28" s="250"/>
      <c r="W28" s="47"/>
      <c r="X28" s="102">
        <v>1918</v>
      </c>
      <c r="Z28" s="250"/>
      <c r="AA28" s="47"/>
      <c r="AB28" s="102">
        <v>3452</v>
      </c>
      <c r="AD28" s="132"/>
      <c r="AF28" s="102">
        <v>1627</v>
      </c>
      <c r="AH28" s="104"/>
      <c r="AI28" s="40"/>
      <c r="AJ28" s="102">
        <v>4076</v>
      </c>
      <c r="AL28" s="251"/>
      <c r="AM28" s="47"/>
      <c r="AN28" s="102">
        <v>4382</v>
      </c>
      <c r="AO28" s="47"/>
      <c r="AP28" s="250"/>
      <c r="AQ28" s="47"/>
      <c r="AR28" s="102">
        <v>1658</v>
      </c>
      <c r="AT28" s="250"/>
      <c r="AU28" s="40"/>
      <c r="AV28" s="102">
        <v>2374</v>
      </c>
      <c r="AW28" s="102"/>
      <c r="AX28" s="250"/>
      <c r="AY28" s="47"/>
      <c r="AZ28" s="102">
        <v>2986</v>
      </c>
      <c r="BB28" s="250"/>
      <c r="BC28" s="47"/>
      <c r="BD28" s="102">
        <v>1226</v>
      </c>
      <c r="BE28" s="102"/>
      <c r="BF28" s="104"/>
      <c r="BH28" s="102">
        <v>1847</v>
      </c>
      <c r="BI28" s="47"/>
      <c r="BJ28" s="104"/>
      <c r="BL28" s="101">
        <v>1810</v>
      </c>
      <c r="BN28" s="110"/>
      <c r="BO28" s="121"/>
      <c r="BP28" s="115">
        <v>194</v>
      </c>
      <c r="BR28" s="241"/>
      <c r="BS28" s="114"/>
      <c r="BT28" s="109">
        <v>495</v>
      </c>
      <c r="BV28" s="110"/>
      <c r="BW28" s="121"/>
      <c r="BX28" s="112">
        <v>974</v>
      </c>
      <c r="BY28" s="128"/>
      <c r="BZ28" s="113"/>
      <c r="CA28" s="113"/>
      <c r="CB28" s="113">
        <v>866</v>
      </c>
      <c r="CC28" s="128"/>
      <c r="CD28" s="133">
        <v>15535</v>
      </c>
      <c r="CE28" s="113"/>
      <c r="CF28" s="135">
        <v>942</v>
      </c>
      <c r="CH28" s="133"/>
      <c r="CI28" s="113"/>
      <c r="CJ28" s="135">
        <v>1630</v>
      </c>
      <c r="CL28" s="133"/>
      <c r="CM28" s="113"/>
      <c r="CN28" s="135">
        <v>1603</v>
      </c>
      <c r="CP28" s="113"/>
      <c r="CQ28" s="113"/>
      <c r="CR28" s="113"/>
    </row>
    <row r="29" spans="1:96" x14ac:dyDescent="0.2">
      <c r="A29" s="40">
        <v>6</v>
      </c>
      <c r="B29" s="41">
        <f t="shared" si="3"/>
        <v>40214</v>
      </c>
      <c r="C29" s="35" t="s">
        <v>50</v>
      </c>
      <c r="D29" s="41">
        <f t="shared" si="4"/>
        <v>40220</v>
      </c>
      <c r="E29" s="41"/>
      <c r="F29" s="132"/>
      <c r="H29" s="102">
        <v>4937</v>
      </c>
      <c r="J29" s="132"/>
      <c r="L29" s="102">
        <v>7960</v>
      </c>
      <c r="N29" s="250"/>
      <c r="O29" s="47"/>
      <c r="P29" s="102">
        <v>8875</v>
      </c>
      <c r="R29" s="250"/>
      <c r="S29" s="47"/>
      <c r="T29" s="102">
        <v>8683</v>
      </c>
      <c r="V29" s="250"/>
      <c r="W29" s="47"/>
      <c r="X29" s="102">
        <v>2083</v>
      </c>
      <c r="Z29" s="250"/>
      <c r="AA29" s="47"/>
      <c r="AB29" s="102">
        <v>3738</v>
      </c>
      <c r="AD29" s="132"/>
      <c r="AF29" s="102">
        <v>1749</v>
      </c>
      <c r="AH29" s="104"/>
      <c r="AI29" s="40"/>
      <c r="AJ29" s="102">
        <v>4837</v>
      </c>
      <c r="AL29" s="251"/>
      <c r="AM29" s="47"/>
      <c r="AN29" s="102">
        <v>4752</v>
      </c>
      <c r="AO29" s="47"/>
      <c r="AP29" s="250"/>
      <c r="AQ29" s="47"/>
      <c r="AR29" s="102">
        <v>1936</v>
      </c>
      <c r="AT29" s="104"/>
      <c r="AU29" s="40"/>
      <c r="AV29" s="102">
        <v>2467</v>
      </c>
      <c r="AW29" s="102"/>
      <c r="AX29" s="250"/>
      <c r="AY29" s="47"/>
      <c r="AZ29" s="102">
        <v>3093</v>
      </c>
      <c r="BB29" s="250"/>
      <c r="BC29" s="47"/>
      <c r="BD29" s="102">
        <v>1387</v>
      </c>
      <c r="BE29" s="102"/>
      <c r="BF29" s="104"/>
      <c r="BH29" s="102">
        <v>1938</v>
      </c>
      <c r="BI29" s="47"/>
      <c r="BJ29" s="104"/>
      <c r="BL29" s="101">
        <v>1833</v>
      </c>
      <c r="BN29" s="110"/>
      <c r="BO29" s="121"/>
      <c r="BP29" s="115">
        <v>319</v>
      </c>
      <c r="BR29" s="241"/>
      <c r="BS29" s="114"/>
      <c r="BT29" s="109">
        <v>534</v>
      </c>
      <c r="BV29" s="104"/>
      <c r="BW29" s="40"/>
      <c r="BX29" s="125">
        <v>1066</v>
      </c>
      <c r="BY29" s="128"/>
      <c r="BZ29" s="113"/>
      <c r="CA29" s="113"/>
      <c r="CB29" s="113">
        <v>915</v>
      </c>
      <c r="CC29" s="128"/>
      <c r="CD29" s="134">
        <v>15536</v>
      </c>
      <c r="CE29" s="113"/>
      <c r="CF29" s="135">
        <v>1040</v>
      </c>
      <c r="CH29" s="134"/>
      <c r="CI29" s="113"/>
      <c r="CJ29" s="135">
        <v>1750</v>
      </c>
      <c r="CL29" s="134"/>
      <c r="CM29" s="113"/>
      <c r="CN29" s="135">
        <v>1897</v>
      </c>
      <c r="CP29" s="117"/>
      <c r="CQ29" s="113"/>
      <c r="CR29" s="113"/>
    </row>
    <row r="30" spans="1:96" x14ac:dyDescent="0.2">
      <c r="A30" s="40">
        <v>7</v>
      </c>
      <c r="B30" s="41">
        <f t="shared" si="3"/>
        <v>40221</v>
      </c>
      <c r="C30" s="35" t="s">
        <v>50</v>
      </c>
      <c r="D30" s="41">
        <f t="shared" si="4"/>
        <v>40227</v>
      </c>
      <c r="E30" s="41"/>
      <c r="F30" s="132"/>
      <c r="H30" s="102">
        <v>5211</v>
      </c>
      <c r="J30" s="132"/>
      <c r="L30" s="102">
        <v>8037</v>
      </c>
      <c r="N30" s="250"/>
      <c r="O30" s="47"/>
      <c r="P30" s="102">
        <v>9879</v>
      </c>
      <c r="R30" s="250"/>
      <c r="S30" s="47"/>
      <c r="T30" s="102">
        <v>9530</v>
      </c>
      <c r="V30" s="250"/>
      <c r="W30" s="47"/>
      <c r="X30" s="102">
        <v>2184</v>
      </c>
      <c r="Z30" s="250"/>
      <c r="AA30" s="47"/>
      <c r="AB30" s="102">
        <v>3956</v>
      </c>
      <c r="AD30" s="132"/>
      <c r="AF30" s="102">
        <v>1840</v>
      </c>
      <c r="AH30" s="104"/>
      <c r="AI30" s="40"/>
      <c r="AJ30" s="102">
        <v>5362</v>
      </c>
      <c r="AL30" s="251"/>
      <c r="AM30" s="47"/>
      <c r="AN30" s="102">
        <v>5191</v>
      </c>
      <c r="AO30" s="47"/>
      <c r="AP30" s="250"/>
      <c r="AQ30" s="47"/>
      <c r="AR30" s="102">
        <v>2201</v>
      </c>
      <c r="AT30" s="250"/>
      <c r="AU30" s="40"/>
      <c r="AV30" s="102">
        <v>2513</v>
      </c>
      <c r="AW30" s="102"/>
      <c r="AX30" s="250"/>
      <c r="AY30" s="47"/>
      <c r="AZ30" s="102">
        <v>3170</v>
      </c>
      <c r="BB30" s="250"/>
      <c r="BC30" s="47"/>
      <c r="BD30" s="102">
        <v>1508</v>
      </c>
      <c r="BE30" s="102"/>
      <c r="BF30" s="104"/>
      <c r="BH30" s="102">
        <v>2011</v>
      </c>
      <c r="BI30" s="47"/>
      <c r="BJ30" s="104"/>
      <c r="BL30" s="101">
        <v>1850</v>
      </c>
      <c r="BN30" s="110"/>
      <c r="BO30" s="121"/>
      <c r="BP30" s="115">
        <v>342</v>
      </c>
      <c r="BR30" s="241"/>
      <c r="BS30" s="114"/>
      <c r="BT30" s="109">
        <v>547</v>
      </c>
      <c r="BV30" s="104"/>
      <c r="BW30" s="40"/>
      <c r="BX30" s="125">
        <v>1192</v>
      </c>
      <c r="BY30" s="128"/>
      <c r="BZ30" s="113"/>
      <c r="CA30" s="113"/>
      <c r="CB30" s="113">
        <v>958</v>
      </c>
      <c r="CC30" s="128"/>
      <c r="CD30" s="133"/>
      <c r="CE30" s="113"/>
      <c r="CF30" s="135">
        <v>1169</v>
      </c>
      <c r="CH30" s="133"/>
      <c r="CI30" s="113"/>
      <c r="CJ30" s="135">
        <v>1842</v>
      </c>
      <c r="CL30" s="133"/>
      <c r="CM30" s="113"/>
      <c r="CN30" s="135">
        <v>1968</v>
      </c>
      <c r="CP30" s="113"/>
      <c r="CQ30" s="113"/>
      <c r="CR30" s="113"/>
    </row>
    <row r="31" spans="1:96" x14ac:dyDescent="0.2">
      <c r="A31" s="40">
        <v>8</v>
      </c>
      <c r="B31" s="41">
        <f t="shared" si="3"/>
        <v>40228</v>
      </c>
      <c r="C31" s="35" t="s">
        <v>50</v>
      </c>
      <c r="D31" s="41">
        <f t="shared" si="4"/>
        <v>40234</v>
      </c>
      <c r="E31" s="41"/>
      <c r="F31" s="132"/>
      <c r="H31" s="102">
        <v>5468</v>
      </c>
      <c r="J31" s="132"/>
      <c r="L31" s="102">
        <v>8066</v>
      </c>
      <c r="N31" s="250"/>
      <c r="O31" s="47"/>
      <c r="P31" s="102">
        <v>10633</v>
      </c>
      <c r="R31" s="250"/>
      <c r="S31" s="47"/>
      <c r="T31" s="102">
        <v>10370</v>
      </c>
      <c r="V31" s="250"/>
      <c r="W31" s="47"/>
      <c r="X31" s="102">
        <v>2327</v>
      </c>
      <c r="Z31" s="250"/>
      <c r="AA31" s="47"/>
      <c r="AB31" s="102">
        <v>4088</v>
      </c>
      <c r="AD31" s="132"/>
      <c r="AF31" s="102">
        <v>1952</v>
      </c>
      <c r="AH31" s="104"/>
      <c r="AI31" s="40"/>
      <c r="AJ31" s="102">
        <v>5524</v>
      </c>
      <c r="AL31" s="251"/>
      <c r="AM31" s="47"/>
      <c r="AN31" s="102">
        <v>5241</v>
      </c>
      <c r="AO31" s="47"/>
      <c r="AP31" s="250"/>
      <c r="AQ31" s="47"/>
      <c r="AR31" s="102">
        <v>2297</v>
      </c>
      <c r="AT31" s="104"/>
      <c r="AU31" s="40"/>
      <c r="AV31" s="102">
        <v>2526</v>
      </c>
      <c r="AW31" s="102"/>
      <c r="AX31" s="250"/>
      <c r="AY31" s="47"/>
      <c r="AZ31" s="102">
        <v>3236</v>
      </c>
      <c r="BB31" s="250"/>
      <c r="BC31" s="47"/>
      <c r="BD31" s="102">
        <v>1555</v>
      </c>
      <c r="BE31" s="102"/>
      <c r="BF31" s="104"/>
      <c r="BH31" s="102">
        <v>2028</v>
      </c>
      <c r="BI31" s="47"/>
      <c r="BJ31" s="104"/>
      <c r="BL31" s="101">
        <v>1852</v>
      </c>
      <c r="BN31" s="110"/>
      <c r="BO31" s="121"/>
      <c r="BP31" s="115">
        <v>364</v>
      </c>
      <c r="BR31" s="241"/>
      <c r="BS31" s="114"/>
      <c r="BT31" s="109">
        <v>569</v>
      </c>
      <c r="BV31" s="104"/>
      <c r="BW31" s="40"/>
      <c r="BX31" s="125">
        <v>1300</v>
      </c>
      <c r="BY31" s="128"/>
      <c r="BZ31" s="113"/>
      <c r="CA31" s="113"/>
      <c r="CB31" s="113">
        <v>1031</v>
      </c>
      <c r="CC31" s="128"/>
      <c r="CD31" s="133"/>
      <c r="CE31" s="113"/>
      <c r="CF31" s="135">
        <v>1393</v>
      </c>
      <c r="CH31" s="133"/>
      <c r="CI31" s="113"/>
      <c r="CJ31" s="135">
        <v>1924</v>
      </c>
      <c r="CL31" s="133"/>
      <c r="CM31" s="113"/>
      <c r="CN31" s="135">
        <v>2053</v>
      </c>
      <c r="CP31" s="113"/>
      <c r="CQ31" s="113"/>
      <c r="CR31" s="113"/>
    </row>
    <row r="32" spans="1:96" ht="14.25" x14ac:dyDescent="0.2">
      <c r="A32" s="40">
        <v>9</v>
      </c>
      <c r="B32" s="41">
        <f t="shared" si="3"/>
        <v>40235</v>
      </c>
      <c r="C32" s="35" t="s">
        <v>50</v>
      </c>
      <c r="D32" s="41">
        <f t="shared" si="4"/>
        <v>40241</v>
      </c>
      <c r="E32" s="41"/>
      <c r="F32" s="132"/>
      <c r="H32" s="102">
        <v>5649</v>
      </c>
      <c r="J32" s="132"/>
      <c r="L32" s="102">
        <v>8100</v>
      </c>
      <c r="N32" s="250"/>
      <c r="O32" s="47"/>
      <c r="P32" s="102">
        <v>11003</v>
      </c>
      <c r="R32" s="250"/>
      <c r="S32" s="47"/>
      <c r="T32" s="102">
        <v>11168</v>
      </c>
      <c r="V32" s="250"/>
      <c r="W32" s="47"/>
      <c r="X32" s="102">
        <v>2459</v>
      </c>
      <c r="Z32" s="250"/>
      <c r="AA32" s="47"/>
      <c r="AB32" s="102">
        <v>4191</v>
      </c>
      <c r="AD32" s="132"/>
      <c r="AF32" s="102">
        <v>1987</v>
      </c>
      <c r="AH32" s="104"/>
      <c r="AI32" s="40"/>
      <c r="AJ32" s="102">
        <v>5668</v>
      </c>
      <c r="AL32" s="251"/>
      <c r="AM32" s="47"/>
      <c r="AN32" s="102">
        <v>5386</v>
      </c>
      <c r="AO32" s="47"/>
      <c r="AP32" s="250"/>
      <c r="AQ32" s="47"/>
      <c r="AR32" s="102">
        <v>2350</v>
      </c>
      <c r="AT32" s="104"/>
      <c r="AU32" s="40"/>
      <c r="AV32" s="123">
        <v>2539</v>
      </c>
      <c r="AW32" s="123"/>
      <c r="AX32" s="250"/>
      <c r="AY32" s="47"/>
      <c r="AZ32" s="123">
        <v>3256</v>
      </c>
      <c r="BB32" s="250"/>
      <c r="BC32" s="47"/>
      <c r="BD32" s="123">
        <v>1574</v>
      </c>
      <c r="BE32" s="123"/>
      <c r="BF32" s="104"/>
      <c r="BH32" s="123">
        <v>2037</v>
      </c>
      <c r="BI32" s="62"/>
      <c r="BJ32" s="104"/>
      <c r="BL32" s="101">
        <v>1873</v>
      </c>
      <c r="BN32" s="110"/>
      <c r="BO32" s="121"/>
      <c r="BP32" s="115">
        <v>378</v>
      </c>
      <c r="BR32" s="241"/>
      <c r="BS32" s="114"/>
      <c r="BT32" s="109">
        <v>579</v>
      </c>
      <c r="BV32" s="104"/>
      <c r="BW32" s="40"/>
      <c r="BX32" s="125">
        <v>1346</v>
      </c>
      <c r="BY32" s="128"/>
      <c r="BZ32" s="113"/>
      <c r="CA32" s="113"/>
      <c r="CB32" s="113">
        <v>1075</v>
      </c>
      <c r="CC32" s="128"/>
      <c r="CD32" s="206" t="s">
        <v>162</v>
      </c>
      <c r="CE32" s="113"/>
      <c r="CF32" s="135">
        <v>1485</v>
      </c>
      <c r="CH32" s="141"/>
      <c r="CI32" s="113"/>
      <c r="CJ32" s="135">
        <v>1983</v>
      </c>
      <c r="CL32" s="141"/>
      <c r="CM32" s="113"/>
      <c r="CN32" s="135">
        <v>2097</v>
      </c>
      <c r="CP32" s="201"/>
      <c r="CQ32" s="113"/>
      <c r="CR32" s="113"/>
    </row>
    <row r="33" spans="1:96" ht="14.25" x14ac:dyDescent="0.2">
      <c r="A33" s="40">
        <v>10</v>
      </c>
      <c r="B33" s="41">
        <f t="shared" si="3"/>
        <v>40242</v>
      </c>
      <c r="C33" s="35" t="s">
        <v>50</v>
      </c>
      <c r="D33" s="41">
        <f t="shared" si="4"/>
        <v>40248</v>
      </c>
      <c r="E33" s="41"/>
      <c r="F33" s="132"/>
      <c r="H33" s="102">
        <v>5712</v>
      </c>
      <c r="J33" s="132"/>
      <c r="L33" s="102">
        <v>8129</v>
      </c>
      <c r="N33" s="250"/>
      <c r="O33" s="47"/>
      <c r="P33" s="102">
        <v>11310</v>
      </c>
      <c r="R33" s="250"/>
      <c r="S33" s="47"/>
      <c r="T33" s="102">
        <v>11342</v>
      </c>
      <c r="V33" s="250"/>
      <c r="W33" s="47"/>
      <c r="X33" s="126">
        <v>2495</v>
      </c>
      <c r="Z33" s="250"/>
      <c r="AA33" s="47"/>
      <c r="AB33" s="126">
        <v>4244</v>
      </c>
      <c r="AD33" s="132"/>
      <c r="AF33" s="126">
        <v>2037</v>
      </c>
      <c r="AH33" s="104"/>
      <c r="AI33" s="40"/>
      <c r="AJ33" s="102">
        <v>5792</v>
      </c>
      <c r="AL33" s="251"/>
      <c r="AM33" s="47"/>
      <c r="AN33" s="102">
        <v>5559</v>
      </c>
      <c r="AO33" s="47"/>
      <c r="AP33" s="250"/>
      <c r="AQ33" s="47"/>
      <c r="AR33" s="102">
        <v>2391</v>
      </c>
      <c r="AT33" s="104"/>
      <c r="AU33" s="40"/>
      <c r="AV33" s="126">
        <v>2550</v>
      </c>
      <c r="AW33" s="126"/>
      <c r="AX33" s="251"/>
      <c r="AY33" s="47"/>
      <c r="AZ33" s="126">
        <v>3272</v>
      </c>
      <c r="BB33" s="251"/>
      <c r="BC33" s="47"/>
      <c r="BD33" s="126">
        <v>1574</v>
      </c>
      <c r="BE33" s="126"/>
      <c r="BF33" s="252"/>
      <c r="BG33" s="233"/>
      <c r="BH33" s="126">
        <v>2049</v>
      </c>
      <c r="BI33" s="46"/>
      <c r="BJ33" s="252"/>
      <c r="BK33" s="233"/>
      <c r="BL33" s="126">
        <v>1897</v>
      </c>
      <c r="BN33" s="251"/>
      <c r="BO33" s="233"/>
      <c r="BP33" s="262">
        <v>386</v>
      </c>
      <c r="BR33" s="116"/>
      <c r="BS33" s="120"/>
      <c r="BT33" s="263">
        <v>585</v>
      </c>
      <c r="BV33" s="104"/>
      <c r="BW33" s="40"/>
      <c r="BX33" s="264">
        <v>1433</v>
      </c>
      <c r="BY33" s="128"/>
      <c r="BZ33" s="117"/>
      <c r="CA33" s="117"/>
      <c r="CB33" s="117">
        <v>1080</v>
      </c>
      <c r="CC33" s="132"/>
      <c r="CD33" s="206" t="s">
        <v>163</v>
      </c>
      <c r="CE33" s="117"/>
      <c r="CF33" s="135">
        <v>1551</v>
      </c>
      <c r="CH33" s="141"/>
      <c r="CI33" s="117"/>
      <c r="CJ33" s="186">
        <v>2041</v>
      </c>
      <c r="CL33" s="141"/>
      <c r="CM33" s="117"/>
      <c r="CN33" s="186">
        <v>2165</v>
      </c>
      <c r="CP33" s="201"/>
      <c r="CQ33" s="117"/>
      <c r="CR33" s="113"/>
    </row>
    <row r="34" spans="1:96" x14ac:dyDescent="0.2">
      <c r="A34" s="40">
        <v>11</v>
      </c>
      <c r="B34" s="41">
        <f t="shared" si="3"/>
        <v>40249</v>
      </c>
      <c r="C34" s="35" t="s">
        <v>50</v>
      </c>
      <c r="D34" s="41">
        <f t="shared" si="4"/>
        <v>40255</v>
      </c>
      <c r="E34" s="41"/>
      <c r="F34" s="132"/>
      <c r="H34" s="126">
        <v>5731</v>
      </c>
      <c r="J34" s="132"/>
      <c r="L34" s="126">
        <v>8143</v>
      </c>
      <c r="N34" s="250"/>
      <c r="O34" s="47"/>
      <c r="P34" s="126">
        <v>11547</v>
      </c>
      <c r="R34" s="250"/>
      <c r="S34" s="47"/>
      <c r="T34" s="126">
        <v>11399</v>
      </c>
      <c r="V34" s="250"/>
      <c r="W34" s="47"/>
      <c r="X34" s="103"/>
      <c r="Z34" s="250"/>
      <c r="AA34" s="47"/>
      <c r="AB34" s="102"/>
      <c r="AD34" s="132"/>
      <c r="AF34" s="103"/>
      <c r="AH34" s="104"/>
      <c r="AI34" s="40"/>
      <c r="AJ34" s="126">
        <v>5885</v>
      </c>
      <c r="AL34" s="251"/>
      <c r="AM34" s="47"/>
      <c r="AN34" s="126">
        <v>5737</v>
      </c>
      <c r="AO34" s="47"/>
      <c r="AP34" s="250"/>
      <c r="AQ34" s="47"/>
      <c r="AR34" s="126">
        <v>2392</v>
      </c>
      <c r="AT34" s="132"/>
      <c r="AV34" s="103"/>
      <c r="AX34" s="132"/>
      <c r="AZ34" s="103"/>
      <c r="BB34" s="132"/>
      <c r="BD34" s="103"/>
      <c r="BF34" s="104"/>
      <c r="BH34" s="101"/>
      <c r="BJ34" s="132"/>
      <c r="BL34" s="103"/>
      <c r="BN34" s="132"/>
      <c r="BP34" s="103"/>
      <c r="BR34" s="132"/>
      <c r="BT34" s="103"/>
      <c r="BV34" s="132"/>
      <c r="BX34" s="103"/>
      <c r="BZ34" s="132"/>
      <c r="CB34" s="103"/>
      <c r="CD34" s="104"/>
      <c r="CE34" s="40"/>
      <c r="CF34" s="186">
        <v>1577</v>
      </c>
      <c r="CH34" s="132"/>
      <c r="CJ34" s="186"/>
      <c r="CL34" s="132"/>
      <c r="CN34" s="186"/>
      <c r="CR34" s="117"/>
    </row>
    <row r="35" spans="1:96" x14ac:dyDescent="0.2">
      <c r="A35" s="40">
        <v>12</v>
      </c>
      <c r="B35" s="41">
        <f t="shared" si="3"/>
        <v>40256</v>
      </c>
      <c r="C35" s="35" t="s">
        <v>50</v>
      </c>
      <c r="D35" s="41">
        <f t="shared" si="4"/>
        <v>40262</v>
      </c>
      <c r="E35" s="41"/>
      <c r="F35" s="140"/>
      <c r="G35" s="139"/>
      <c r="H35" s="257"/>
      <c r="J35" s="140"/>
      <c r="K35" s="139"/>
      <c r="L35" s="257"/>
      <c r="N35" s="137"/>
      <c r="O35" s="138"/>
      <c r="P35" s="258"/>
      <c r="R35" s="140"/>
      <c r="S35" s="139"/>
      <c r="T35" s="257"/>
      <c r="V35" s="259"/>
      <c r="W35" s="48"/>
      <c r="X35" s="257"/>
      <c r="Z35" s="140"/>
      <c r="AA35" s="139"/>
      <c r="AB35" s="257"/>
      <c r="AD35" s="140"/>
      <c r="AE35" s="139"/>
      <c r="AF35" s="257"/>
      <c r="AH35" s="137"/>
      <c r="AI35" s="138"/>
      <c r="AJ35" s="258"/>
      <c r="AL35" s="140"/>
      <c r="AM35" s="139"/>
      <c r="AN35" s="257"/>
      <c r="AP35" s="140"/>
      <c r="AQ35" s="139"/>
      <c r="AR35" s="257"/>
      <c r="AT35" s="140"/>
      <c r="AU35" s="139"/>
      <c r="AV35" s="257"/>
      <c r="AX35" s="140"/>
      <c r="AY35" s="139"/>
      <c r="AZ35" s="257"/>
      <c r="BB35" s="140"/>
      <c r="BC35" s="139"/>
      <c r="BD35" s="257"/>
      <c r="BF35" s="137"/>
      <c r="BG35" s="138"/>
      <c r="BH35" s="258"/>
      <c r="BJ35" s="140"/>
      <c r="BK35" s="139"/>
      <c r="BL35" s="257"/>
      <c r="BN35" s="140"/>
      <c r="BO35" s="139"/>
      <c r="BP35" s="257"/>
      <c r="BR35" s="140"/>
      <c r="BS35" s="139"/>
      <c r="BT35" s="257"/>
      <c r="BV35" s="140"/>
      <c r="BW35" s="139"/>
      <c r="BX35" s="257"/>
      <c r="BZ35" s="140"/>
      <c r="CA35" s="139"/>
      <c r="CB35" s="257"/>
      <c r="CD35" s="140"/>
      <c r="CE35" s="139"/>
      <c r="CF35" s="265"/>
      <c r="CH35" s="140"/>
      <c r="CI35" s="139"/>
      <c r="CJ35" s="265"/>
      <c r="CL35" s="140"/>
      <c r="CM35" s="139"/>
      <c r="CN35" s="257"/>
    </row>
    <row r="36" spans="1:96" ht="13.15" customHeight="1" x14ac:dyDescent="0.2">
      <c r="V36" s="47"/>
      <c r="W36" s="47"/>
      <c r="AL36" s="294" t="s">
        <v>166</v>
      </c>
      <c r="AM36" s="294"/>
    </row>
    <row r="37" spans="1:96" x14ac:dyDescent="0.2">
      <c r="F37" s="54" t="s">
        <v>164</v>
      </c>
      <c r="J37" s="54" t="s">
        <v>164</v>
      </c>
      <c r="N37" s="54" t="s">
        <v>164</v>
      </c>
      <c r="R37" s="54" t="s">
        <v>164</v>
      </c>
      <c r="V37" s="54" t="s">
        <v>164</v>
      </c>
      <c r="Z37" s="54" t="s">
        <v>164</v>
      </c>
      <c r="AD37" s="54" t="s">
        <v>164</v>
      </c>
      <c r="AH37" s="54" t="s">
        <v>164</v>
      </c>
      <c r="AL37" s="294"/>
      <c r="AM37" s="294"/>
      <c r="AP37" s="54" t="s">
        <v>164</v>
      </c>
      <c r="AT37" s="54" t="s">
        <v>164</v>
      </c>
      <c r="AX37" s="54" t="s">
        <v>164</v>
      </c>
      <c r="BB37" s="54" t="s">
        <v>164</v>
      </c>
      <c r="BF37" s="54" t="s">
        <v>165</v>
      </c>
      <c r="BJ37" s="54" t="s">
        <v>165</v>
      </c>
      <c r="BN37" s="54" t="s">
        <v>165</v>
      </c>
      <c r="BR37" s="54" t="s">
        <v>165</v>
      </c>
      <c r="BV37" t="s">
        <v>165</v>
      </c>
      <c r="BZ37" t="s">
        <v>165</v>
      </c>
      <c r="CD37" t="s">
        <v>165</v>
      </c>
      <c r="CH37" t="s">
        <v>165</v>
      </c>
      <c r="CL37" t="s">
        <v>165</v>
      </c>
    </row>
    <row r="38" spans="1:96" x14ac:dyDescent="0.2">
      <c r="A38" s="30" t="s">
        <v>131</v>
      </c>
      <c r="F38" s="54" t="s">
        <v>167</v>
      </c>
      <c r="J38" s="54" t="s">
        <v>167</v>
      </c>
      <c r="N38" s="54" t="s">
        <v>167</v>
      </c>
      <c r="R38" s="54" t="s">
        <v>167</v>
      </c>
      <c r="V38" s="54" t="s">
        <v>167</v>
      </c>
      <c r="Z38" s="54" t="s">
        <v>167</v>
      </c>
      <c r="AD38" s="54" t="s">
        <v>167</v>
      </c>
      <c r="AH38" s="54" t="s">
        <v>167</v>
      </c>
      <c r="AL38" s="294"/>
      <c r="AM38" s="294"/>
      <c r="AP38" s="54" t="s">
        <v>167</v>
      </c>
      <c r="AT38" s="54" t="s">
        <v>167</v>
      </c>
      <c r="AX38" s="54" t="s">
        <v>167</v>
      </c>
      <c r="BB38" s="54" t="s">
        <v>167</v>
      </c>
      <c r="BF38" s="54" t="s">
        <v>168</v>
      </c>
      <c r="BJ38" s="54" t="s">
        <v>168</v>
      </c>
      <c r="BN38" s="54" t="s">
        <v>168</v>
      </c>
      <c r="BR38" s="54" t="s">
        <v>168</v>
      </c>
      <c r="BV38" t="s">
        <v>168</v>
      </c>
      <c r="BZ38" t="s">
        <v>168</v>
      </c>
      <c r="CD38" t="s">
        <v>168</v>
      </c>
      <c r="CH38" t="s">
        <v>168</v>
      </c>
      <c r="CL38" t="s">
        <v>168</v>
      </c>
    </row>
    <row r="39" spans="1:96" x14ac:dyDescent="0.2">
      <c r="AL39" s="54" t="s">
        <v>164</v>
      </c>
      <c r="BR39" s="54" t="s">
        <v>169</v>
      </c>
    </row>
    <row r="40" spans="1:96" x14ac:dyDescent="0.2">
      <c r="AL40" s="54" t="s">
        <v>167</v>
      </c>
    </row>
  </sheetData>
  <mergeCells count="20">
    <mergeCell ref="AL36:AM38"/>
    <mergeCell ref="CD3:CF3"/>
    <mergeCell ref="CE13:CF13"/>
    <mergeCell ref="BF12:BH13"/>
    <mergeCell ref="BJ12:BL13"/>
    <mergeCell ref="BN13:BP13"/>
    <mergeCell ref="BR13:BT13"/>
    <mergeCell ref="BV13:BX13"/>
    <mergeCell ref="CL3:CN3"/>
    <mergeCell ref="CL13:CN13"/>
    <mergeCell ref="CP3:CR3"/>
    <mergeCell ref="CP13:CR13"/>
    <mergeCell ref="F2:P2"/>
    <mergeCell ref="R2:AB2"/>
    <mergeCell ref="AD2:AN2"/>
    <mergeCell ref="AP2:AZ2"/>
    <mergeCell ref="BZ3:CB3"/>
    <mergeCell ref="CH3:CJ3"/>
    <mergeCell ref="CH13:CJ13"/>
    <mergeCell ref="BZ13:CB13"/>
  </mergeCells>
  <printOptions horizontalCentered="1"/>
  <pageMargins left="0.25" right="0.25" top="0.75" bottom="0.75" header="0.3" footer="0.3"/>
  <pageSetup orientation="landscape" r:id="rId1"/>
  <headerFooter alignWithMargins="0"/>
  <colBreaks count="4" manualBreakCount="4">
    <brk id="17" max="1048575" man="1"/>
    <brk id="29" max="1048575" man="1"/>
    <brk id="41" max="1048575" man="1"/>
    <brk id="52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INFO page</vt:lpstr>
      <vt:lpstr>JC Weir-2026</vt:lpstr>
      <vt:lpstr>Hoopa Weir-2026</vt:lpstr>
      <vt:lpstr>TRH-2026</vt:lpstr>
      <vt:lpstr>Historical -JCW</vt:lpstr>
      <vt:lpstr>Historical - Willow Creek</vt:lpstr>
      <vt:lpstr>Historical-TRH</vt:lpstr>
      <vt:lpstr>'Historical - Willow Creek'!Print_Area</vt:lpstr>
      <vt:lpstr>'Historical -JCW'!Print_Area</vt:lpstr>
      <vt:lpstr>'Historical-TRH'!Print_Area</vt:lpstr>
      <vt:lpstr>'Hoopa Weir-2026'!Print_Area</vt:lpstr>
      <vt:lpstr>'INFO page'!Print_Area</vt:lpstr>
      <vt:lpstr>'TRH-2026'!Print_Area</vt:lpstr>
      <vt:lpstr>'Historical - Willow Creek'!Print_Titles</vt:lpstr>
      <vt:lpstr>'Historical -JCW'!Print_Titles</vt:lpstr>
      <vt:lpstr>'Historical-TRH'!Print_Titles</vt:lpstr>
    </vt:vector>
  </TitlesOfParts>
  <Manager/>
  <Company>California Department of Fish &amp; Game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 Kier</dc:creator>
  <cp:keywords/>
  <dc:description/>
  <cp:lastModifiedBy>Richter, Hannah@Wildlife</cp:lastModifiedBy>
  <cp:revision/>
  <dcterms:created xsi:type="dcterms:W3CDTF">2004-07-26T22:42:45Z</dcterms:created>
  <dcterms:modified xsi:type="dcterms:W3CDTF">2026-10-16T23:34:03Z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e96a0-ae28-4333-a0c5-db7fb08f6c69_Enabled">
    <vt:lpwstr>true</vt:lpwstr>
  </property>
  <property fmtid="{D5CDD505-2E9C-101B-9397-08002B2CF9AE}" pid="3" name="MSIP_Label_6f5e96a0-ae28-4333-a0c5-db7fb08f6c69_SetDate">
    <vt:lpwstr>2026-06-24T23:05:05Z</vt:lpwstr>
  </property>
  <property fmtid="{D5CDD505-2E9C-101B-9397-08002B2CF9AE}" pid="4" name="MSIP_Label_6f5e96a0-ae28-4333-a0c5-db7fb08f6c69_Method">
    <vt:lpwstr>Standard</vt:lpwstr>
  </property>
  <property fmtid="{D5CDD505-2E9C-101B-9397-08002B2CF9AE}" pid="5" name="MSIP_Label_6f5e96a0-ae28-4333-a0c5-db7fb08f6c69_Name">
    <vt:lpwstr>defa4170-0d19-0005-0004-bc88714345d2</vt:lpwstr>
  </property>
  <property fmtid="{D5CDD505-2E9C-101B-9397-08002B2CF9AE}" pid="6" name="MSIP_Label_6f5e96a0-ae28-4333-a0c5-db7fb08f6c69_SiteId">
    <vt:lpwstr>4b633c25-efbf-4006-9f15-07442ba7aa0b</vt:lpwstr>
  </property>
  <property fmtid="{D5CDD505-2E9C-101B-9397-08002B2CF9AE}" pid="7" name="MSIP_Label_6f5e96a0-ae28-4333-a0c5-db7fb08f6c69_ActionId">
    <vt:lpwstr>c42ff3a0-0493-4950-90d6-456b4a25a3e5</vt:lpwstr>
  </property>
  <property fmtid="{D5CDD505-2E9C-101B-9397-08002B2CF9AE}" pid="8" name="MSIP_Label_6f5e96a0-ae28-4333-a0c5-db7fb08f6c69_ContentBits">
    <vt:lpwstr>0</vt:lpwstr>
  </property>
  <property fmtid="{D5CDD505-2E9C-101B-9397-08002B2CF9AE}" pid="9" name="MSIP_Label_6f5e96a0-ae28-4333-a0c5-db7fb08f6c69_Tag">
    <vt:lpwstr>10, 3, 0, 1</vt:lpwstr>
  </property>
</Properties>
</file>