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44" documentId="8_{153FF2C8-39C8-4C90-BC83-0D303599D52E}" xr6:coauthVersionLast="47" xr6:coauthVersionMax="47" xr10:uidLastSave="{87718827-A263-4C90-A5D1-F32F45971980}"/>
  <bookViews>
    <workbookView xWindow="13550" yWindow="-3200" windowWidth="19420" windowHeight="1042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9" l="1"/>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AC17" i="13" s="1"/>
  <c r="R17" i="13"/>
  <c r="L17" i="13"/>
  <c r="AB17" i="13" s="1"/>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16" i="13" l="1"/>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M29" i="8" s="1"/>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AK29" i="8" s="1"/>
  <c r="M30" i="8"/>
  <c r="N30" i="8"/>
  <c r="AK30" i="8" s="1"/>
  <c r="M31" i="8"/>
  <c r="N31" i="8"/>
  <c r="AK31" i="8" s="1"/>
  <c r="M32" i="8"/>
  <c r="N32" i="8"/>
  <c r="M34" i="8"/>
  <c r="N34" i="8"/>
  <c r="G35" i="8"/>
  <c r="M23" i="8"/>
  <c r="N23" i="8"/>
  <c r="T23" i="8"/>
  <c r="U23" i="8"/>
  <c r="AA23" i="8"/>
  <c r="AB23" i="8"/>
  <c r="AF23" i="8"/>
  <c r="M24" i="8"/>
  <c r="N24" i="8"/>
  <c r="T24" i="8"/>
  <c r="U24" i="8"/>
  <c r="AF24" i="8"/>
  <c r="AM28" i="8" l="1"/>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H29" i="8"/>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<sst xmlns="http://schemas.openxmlformats.org/spreadsheetml/2006/main" count="689" uniqueCount="177">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</sst>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1">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3" fontId="9" fillId="0" borderId="0" xfId="0" applyNumberFormat="1" applyFont="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3.2" x14ac:dyDescent="0.25"/>
  <sheetData>
    <row r="1" spans="1:15" s="2" customFormat="1" x14ac:dyDescent="0.25">
      <c r="A1" s="3" t="s">
        <v>0</v>
      </c>
    </row>
    <row r="2" spans="1:15" s="2" customFormat="1" x14ac:dyDescent="0.25">
      <c r="A2" s="3" t="s">
        <v>1</v>
      </c>
    </row>
    <row r="3" spans="1:15" s="2" customFormat="1" x14ac:dyDescent="0.25">
      <c r="A3" s="2" t="s">
        <v>2</v>
      </c>
    </row>
    <row r="4" spans="1:15" x14ac:dyDescent="0.25">
      <c r="A4" s="4" t="s">
        <v>3</v>
      </c>
      <c r="B4" s="4"/>
      <c r="C4" s="4"/>
      <c r="D4" s="4"/>
      <c r="E4" s="4"/>
      <c r="F4" s="4"/>
      <c r="G4" s="4"/>
      <c r="H4" s="4"/>
      <c r="I4" s="4"/>
      <c r="J4" s="4"/>
      <c r="K4" s="1"/>
      <c r="L4" s="1"/>
      <c r="M4" s="1"/>
      <c r="N4" s="1"/>
      <c r="O4" s="1"/>
    </row>
    <row r="5" spans="1:15" x14ac:dyDescent="0.25">
      <c r="A5" s="1" t="s">
        <v>4</v>
      </c>
      <c r="B5" s="1"/>
      <c r="C5" s="1"/>
      <c r="D5" s="1"/>
      <c r="E5" s="1"/>
      <c r="F5" s="1"/>
      <c r="G5" s="1"/>
      <c r="H5" s="1"/>
      <c r="I5" s="1"/>
      <c r="J5" s="1"/>
      <c r="K5" s="1"/>
      <c r="L5" s="1"/>
      <c r="M5" s="1"/>
      <c r="N5" s="1"/>
      <c r="O5" s="1"/>
    </row>
    <row r="6" spans="1:15" x14ac:dyDescent="0.25">
      <c r="A6" s="1" t="s">
        <v>5</v>
      </c>
      <c r="B6" s="1"/>
      <c r="C6" s="1"/>
      <c r="D6" s="1"/>
      <c r="E6" s="1"/>
      <c r="F6" s="1"/>
      <c r="G6" s="1"/>
      <c r="H6" s="1"/>
      <c r="I6" s="1"/>
      <c r="J6" s="1"/>
      <c r="K6" s="1"/>
      <c r="L6" s="1"/>
      <c r="M6" s="1"/>
      <c r="N6" s="1"/>
      <c r="O6" s="1"/>
    </row>
    <row r="7" spans="1:15" s="2" customFormat="1" x14ac:dyDescent="0.25">
      <c r="A7" s="2" t="s">
        <v>6</v>
      </c>
    </row>
    <row r="8" spans="1:15" s="2" customFormat="1" x14ac:dyDescent="0.25">
      <c r="A8" s="2" t="s">
        <v>7</v>
      </c>
    </row>
    <row r="9" spans="1:15" s="2" customFormat="1" x14ac:dyDescent="0.25">
      <c r="A9" s="2" t="s">
        <v>8</v>
      </c>
    </row>
    <row r="10" spans="1:15" s="2" customFormat="1" x14ac:dyDescent="0.25">
      <c r="A10" s="2" t="s">
        <v>9</v>
      </c>
    </row>
    <row r="11" spans="1:15" s="2" customFormat="1" x14ac:dyDescent="0.25">
      <c r="A11" s="5" t="s">
        <v>10</v>
      </c>
    </row>
    <row r="12" spans="1:15" s="2" customFormat="1" x14ac:dyDescent="0.25">
      <c r="A12" s="2" t="s">
        <v>11</v>
      </c>
    </row>
    <row r="13" spans="1:15" s="2" customFormat="1" x14ac:dyDescent="0.25">
      <c r="A13" s="2" t="s">
        <v>12</v>
      </c>
    </row>
    <row r="14" spans="1:15" s="2" customFormat="1" x14ac:dyDescent="0.25">
      <c r="A14" s="5" t="s">
        <v>13</v>
      </c>
    </row>
    <row r="15" spans="1:15" s="2" customFormat="1" x14ac:dyDescent="0.25"/>
    <row r="16" spans="1:15" s="2" customFormat="1" x14ac:dyDescent="0.25">
      <c r="A16" s="3" t="s">
        <v>14</v>
      </c>
    </row>
    <row r="17" spans="1:1" s="2" customFormat="1" x14ac:dyDescent="0.25">
      <c r="A17" s="5" t="s">
        <v>15</v>
      </c>
    </row>
    <row r="18" spans="1:1" s="2" customFormat="1" x14ac:dyDescent="0.25">
      <c r="A18" s="2" t="s">
        <v>16</v>
      </c>
    </row>
    <row r="19" spans="1:1" s="2" customFormat="1" x14ac:dyDescent="0.25">
      <c r="A19" s="5" t="s">
        <v>17</v>
      </c>
    </row>
    <row r="20" spans="1:1" s="2" customFormat="1" x14ac:dyDescent="0.25">
      <c r="A20" s="2" t="s">
        <v>18</v>
      </c>
    </row>
    <row r="21" spans="1:1" s="2" customFormat="1" x14ac:dyDescent="0.25">
      <c r="A21" s="5" t="s">
        <v>19</v>
      </c>
    </row>
    <row r="22" spans="1:1" s="2" customFormat="1" x14ac:dyDescent="0.25">
      <c r="A22" s="5" t="s">
        <v>20</v>
      </c>
    </row>
    <row r="23" spans="1:1" s="2" customFormat="1" x14ac:dyDescent="0.25"/>
    <row r="24" spans="1:1" s="2" customFormat="1" x14ac:dyDescent="0.25">
      <c r="A24" s="3" t="s">
        <v>21</v>
      </c>
    </row>
    <row r="25" spans="1:1" s="2" customFormat="1" x14ac:dyDescent="0.25">
      <c r="A25" s="5" t="s">
        <v>22</v>
      </c>
    </row>
    <row r="26" spans="1:1" s="2" customFormat="1" x14ac:dyDescent="0.25">
      <c r="A26" s="2" t="s">
        <v>23</v>
      </c>
    </row>
    <row r="27" spans="1:1" s="2" customFormat="1" x14ac:dyDescent="0.25">
      <c r="A27" s="5" t="s">
        <v>24</v>
      </c>
    </row>
    <row r="28" spans="1:1" s="2" customFormat="1" x14ac:dyDescent="0.25">
      <c r="A28" s="2" t="s">
        <v>25</v>
      </c>
    </row>
    <row r="29" spans="1:1" s="2" customFormat="1" x14ac:dyDescent="0.25"/>
    <row r="30" spans="1:1" s="2" customFormat="1" x14ac:dyDescent="0.25">
      <c r="A30" s="3" t="s">
        <v>26</v>
      </c>
    </row>
    <row r="31" spans="1:1" s="2" customFormat="1" x14ac:dyDescent="0.25">
      <c r="A31" s="2" t="s">
        <v>27</v>
      </c>
    </row>
    <row r="32" spans="1:1" s="2" customFormat="1" x14ac:dyDescent="0.25">
      <c r="A32" s="2" t="s">
        <v>28</v>
      </c>
    </row>
    <row r="33" spans="1:1" s="2" customFormat="1" x14ac:dyDescent="0.25">
      <c r="A33" s="2" t="s">
        <v>29</v>
      </c>
    </row>
    <row r="34" spans="1:1" s="2" customFormat="1" x14ac:dyDescent="0.25">
      <c r="A34" s="5" t="s">
        <v>30</v>
      </c>
    </row>
    <row r="35" spans="1:1" s="2" customFormat="1" x14ac:dyDescent="0.25">
      <c r="A35" s="2" t="s">
        <v>31</v>
      </c>
    </row>
    <row r="36" spans="1:1" s="2" customFormat="1" x14ac:dyDescent="0.25"/>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F20" workbookViewId="0">
      <selection activeCell="AJ28" sqref="AJ28"/>
    </sheetView>
  </sheetViews>
  <sheetFormatPr defaultColWidth="8.6640625" defaultRowHeight="13.2" x14ac:dyDescent="0.25"/>
  <cols>
    <col min="1" max="1" width="6" style="7" customWidth="1"/>
    <col min="2" max="2" width="2.33203125" style="15" customWidth="1"/>
    <col min="3" max="3" width="7.44140625" style="15" customWidth="1"/>
    <col min="4" max="4" width="2.5546875" style="15" customWidth="1"/>
    <col min="5" max="5" width="7" style="15" customWidth="1"/>
    <col min="6" max="6" width="2.5546875" style="15" customWidth="1"/>
    <col min="7" max="7" width="5.6640625" style="15" customWidth="1"/>
    <col min="8" max="8" width="2.5546875" style="15" customWidth="1"/>
    <col min="9" max="9" width="6.6640625" style="15" customWidth="1"/>
    <col min="10" max="10" width="6" style="15" customWidth="1"/>
    <col min="11" max="11" width="6.6640625" style="15" customWidth="1"/>
    <col min="12" max="12" width="5.5546875" style="15" customWidth="1"/>
    <col min="13" max="13" width="6.6640625" style="15" customWidth="1"/>
    <col min="14" max="14" width="5.5546875" style="15" customWidth="1"/>
    <col min="15" max="15" width="2.5546875" style="15" customWidth="1"/>
    <col min="16" max="21" width="5.6640625" style="15" customWidth="1"/>
    <col min="22" max="22" width="2.6640625" style="15" customWidth="1"/>
    <col min="23" max="23" width="6.6640625" style="15" customWidth="1"/>
    <col min="24" max="24" width="5.6640625" style="15" customWidth="1"/>
    <col min="25" max="25" width="6.6640625" style="15" customWidth="1"/>
    <col min="26" max="26" width="5.5546875" style="15" customWidth="1"/>
    <col min="27" max="27" width="6.6640625" style="15" customWidth="1"/>
    <col min="28" max="28" width="5.5546875" style="15" customWidth="1"/>
    <col min="29" max="29" width="2.33203125" style="15" customWidth="1"/>
    <col min="30" max="30" width="6.5546875" style="15" customWidth="1"/>
    <col min="31" max="31" width="8.33203125" style="15" customWidth="1"/>
    <col min="32" max="32" width="7.44140625" style="15" customWidth="1"/>
    <col min="33" max="33" width="3.5546875" style="15" customWidth="1"/>
    <col min="34" max="34" width="9.44140625" style="17" bestFit="1" customWidth="1"/>
    <col min="35" max="35" width="5.33203125" style="15" customWidth="1"/>
    <col min="36" max="36" width="3.44140625" style="15" customWidth="1"/>
    <col min="37" max="39" width="9.6640625" style="15" customWidth="1"/>
    <col min="40" max="40" width="8.6640625" style="17"/>
    <col min="41" max="16384" width="8.6640625" style="15"/>
  </cols>
  <sheetData>
    <row r="1" spans="1:40" s="7" customFormat="1" ht="15.6" x14ac:dyDescent="0.25">
      <c r="A1" s="7" t="s">
        <v>32</v>
      </c>
      <c r="AH1" s="8"/>
      <c r="AN1" s="8"/>
    </row>
    <row r="2" spans="1:40" s="7" customFormat="1" x14ac:dyDescent="0.25">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5.6" x14ac:dyDescent="0.25">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5.6" x14ac:dyDescent="0.25">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5">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5">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5">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5">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5">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5">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5">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5">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5">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5">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5.6" x14ac:dyDescent="0.25">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5.6" x14ac:dyDescent="0.25">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5.6" x14ac:dyDescent="0.25">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5.6" x14ac:dyDescent="0.25">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5.6" x14ac:dyDescent="0.25">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5.6" x14ac:dyDescent="0.25">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5">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5">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5">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5">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5">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5">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5">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5">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5">
      <c r="A29" s="8">
        <v>46</v>
      </c>
      <c r="B29" s="17"/>
      <c r="C29" s="16">
        <f t="shared" si="38"/>
        <v>44147</v>
      </c>
      <c r="D29" s="17" t="s">
        <v>55</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29" t="str">
        <f t="shared" si="21"/>
        <v>-</v>
      </c>
    </row>
    <row r="30" spans="1:40" x14ac:dyDescent="0.25">
      <c r="A30" s="8">
        <v>47</v>
      </c>
      <c r="B30" s="17"/>
      <c r="C30" s="16">
        <f t="shared" si="38"/>
        <v>44154</v>
      </c>
      <c r="D30" s="17" t="s">
        <v>55</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5">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5">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5">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5">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5">
      <c r="A35" s="8"/>
      <c r="B35" s="8"/>
      <c r="C35" s="8"/>
      <c r="D35" s="21"/>
      <c r="E35" s="22" t="s">
        <v>56</v>
      </c>
      <c r="F35" s="8"/>
      <c r="G35" s="13">
        <f>SUM(G5:G34)</f>
        <v>85</v>
      </c>
      <c r="H35" s="13"/>
      <c r="I35" s="13">
        <f t="shared" ref="I35:N35" si="61">SUM(I5:I34)</f>
        <v>123</v>
      </c>
      <c r="J35" s="13">
        <f t="shared" si="61"/>
        <v>24</v>
      </c>
      <c r="K35" s="23">
        <f t="shared" si="61"/>
        <v>228</v>
      </c>
      <c r="L35" s="13">
        <f t="shared" si="61"/>
        <v>32</v>
      </c>
      <c r="M35" s="23">
        <f t="shared" si="61"/>
        <v>351</v>
      </c>
      <c r="N35" s="13">
        <f t="shared" si="61"/>
        <v>56</v>
      </c>
      <c r="O35" s="13"/>
      <c r="P35" s="13">
        <f t="shared" ref="P35:U35" si="62">SUM(P5:P34)</f>
        <v>6</v>
      </c>
      <c r="Q35" s="13">
        <f t="shared" si="62"/>
        <v>4</v>
      </c>
      <c r="R35" s="13">
        <f t="shared" si="62"/>
        <v>20</v>
      </c>
      <c r="S35" s="13">
        <f t="shared" si="62"/>
        <v>11</v>
      </c>
      <c r="T35" s="13">
        <f t="shared" si="62"/>
        <v>26</v>
      </c>
      <c r="U35" s="13">
        <f t="shared" si="62"/>
        <v>15</v>
      </c>
      <c r="V35" s="13"/>
      <c r="W35" s="13">
        <f t="shared" ref="W35:AB35" si="63">SUM(W5:W34)</f>
        <v>30</v>
      </c>
      <c r="X35" s="13">
        <f t="shared" si="63"/>
        <v>15</v>
      </c>
      <c r="Y35" s="13">
        <f t="shared" si="63"/>
        <v>224</v>
      </c>
      <c r="Z35" s="13">
        <f t="shared" si="63"/>
        <v>162</v>
      </c>
      <c r="AA35" s="13">
        <f t="shared" si="63"/>
        <v>254</v>
      </c>
      <c r="AB35" s="13">
        <f t="shared" si="63"/>
        <v>177</v>
      </c>
      <c r="AC35" s="13"/>
      <c r="AD35" s="13">
        <f>SUM(AD5:AD34)</f>
        <v>15</v>
      </c>
      <c r="AE35" s="13">
        <f>SUM(AE5:AE34)</f>
        <v>26</v>
      </c>
      <c r="AF35" s="13">
        <f>SUM(AF5:AF34)</f>
        <v>41</v>
      </c>
      <c r="AG35" s="13"/>
      <c r="AH35" s="30">
        <f t="shared" si="37"/>
        <v>672</v>
      </c>
      <c r="AI35" s="7"/>
      <c r="AJ35" s="7"/>
      <c r="AK35" s="227">
        <f>IFERROR(N35/M35,"-")</f>
        <v>0.15954415954415954</v>
      </c>
      <c r="AL35" s="227">
        <f>IFERROR(U35/T35,"-")</f>
        <v>0.57692307692307687</v>
      </c>
      <c r="AM35" s="227">
        <f>IFERROR(AB35/AA35,"-")</f>
        <v>0.69685039370078738</v>
      </c>
      <c r="AN35" s="229">
        <f t="shared" si="21"/>
        <v>7.9058823529411768</v>
      </c>
    </row>
    <row r="36" spans="1:40" x14ac:dyDescent="0.25">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5.6" x14ac:dyDescent="0.25">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5.6" x14ac:dyDescent="0.25">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5.6" x14ac:dyDescent="0.25">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5.6" x14ac:dyDescent="0.25">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5.6" x14ac:dyDescent="0.25">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5.6" x14ac:dyDescent="0.25">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5.6" x14ac:dyDescent="0.25">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5.6" x14ac:dyDescent="0.25">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5.6" x14ac:dyDescent="0.25">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5">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5">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5">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5">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5">
      <c r="A51" s="33" t="s">
        <v>176</v>
      </c>
      <c r="B51" s="33"/>
      <c r="C51" s="33"/>
      <c r="D51" s="33"/>
      <c r="E51" s="33"/>
    </row>
    <row r="52" spans="1:32" x14ac:dyDescent="0.25">
      <c r="A52" s="33" t="s">
        <v>71</v>
      </c>
      <c r="B52" s="33"/>
      <c r="C52" s="33"/>
      <c r="D52" s="33"/>
      <c r="E52" s="33"/>
    </row>
    <row r="53" spans="1:32" x14ac:dyDescent="0.25">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5">
      <c r="B54" s="33"/>
      <c r="C54" s="33"/>
      <c r="D54" s="33"/>
      <c r="E54" s="33"/>
    </row>
    <row r="56" spans="1:32" x14ac:dyDescent="0.25">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 workbookViewId="0">
      <selection activeCell="M17" sqref="M17:N17"/>
    </sheetView>
  </sheetViews>
  <sheetFormatPr defaultRowHeight="13.2" x14ac:dyDescent="0.25"/>
  <cols>
    <col min="1" max="1" width="6" customWidth="1"/>
    <col min="2" max="2" width="2.33203125" customWidth="1"/>
    <col min="3" max="3" width="7.33203125" bestFit="1" customWidth="1"/>
    <col min="4" max="4" width="2.5546875" customWidth="1"/>
    <col min="5" max="5" width="7" customWidth="1"/>
    <col min="6" max="6" width="2.5546875" customWidth="1"/>
    <col min="7" max="7" width="5.6640625" customWidth="1"/>
    <col min="8" max="8" width="2.5546875" customWidth="1"/>
    <col min="9" max="9" width="5.33203125" bestFit="1" customWidth="1"/>
    <col min="10" max="11" width="5.5546875" bestFit="1" customWidth="1"/>
    <col min="12" max="12" width="5.5546875" customWidth="1"/>
    <col min="13" max="13" width="6.6640625" customWidth="1"/>
    <col min="14" max="14" width="5.5546875" customWidth="1"/>
    <col min="15" max="15" width="1.6640625" customWidth="1"/>
    <col min="16" max="16" width="5.33203125" bestFit="1" customWidth="1"/>
    <col min="17" max="17" width="5.6640625" customWidth="1"/>
    <col min="18" max="18" width="5.33203125" bestFit="1" customWidth="1"/>
    <col min="19" max="19" width="6" customWidth="1"/>
    <col min="20" max="20" width="6.6640625" customWidth="1"/>
    <col min="21" max="21" width="6.33203125" customWidth="1"/>
    <col min="22" max="22" width="1.6640625" customWidth="1"/>
    <col min="23" max="23" width="5.33203125" bestFit="1" customWidth="1"/>
    <col min="24" max="25" width="5.5546875" bestFit="1" customWidth="1"/>
    <col min="26" max="26" width="5.5546875" customWidth="1"/>
    <col min="27" max="27" width="6.6640625" customWidth="1"/>
    <col min="28" max="28" width="5.5546875" customWidth="1"/>
    <col min="29" max="29" width="3.44140625" customWidth="1"/>
    <col min="30" max="30" width="7.33203125" style="48" customWidth="1"/>
    <col min="31" max="33" width="6.109375" style="48" customWidth="1"/>
    <col min="34" max="34" width="9.109375" style="48"/>
  </cols>
  <sheetData>
    <row r="1" spans="1:34" s="35" customFormat="1" ht="15.6" x14ac:dyDescent="0.25">
      <c r="A1" s="35" t="s">
        <v>84</v>
      </c>
      <c r="AD1" s="38"/>
      <c r="AE1" s="38"/>
      <c r="AF1" s="38"/>
      <c r="AG1" s="38"/>
      <c r="AH1" s="38"/>
    </row>
    <row r="2" spans="1:34" s="35" customFormat="1" x14ac:dyDescent="0.25">
      <c r="I2" s="36" t="s">
        <v>34</v>
      </c>
      <c r="J2" s="36"/>
      <c r="K2" s="36"/>
      <c r="L2" s="36"/>
      <c r="M2" s="36"/>
      <c r="N2" s="36"/>
      <c r="O2" s="37"/>
      <c r="P2" s="36" t="s">
        <v>35</v>
      </c>
      <c r="Q2" s="36"/>
      <c r="R2" s="36"/>
      <c r="S2" s="36"/>
      <c r="T2" s="36"/>
      <c r="U2" s="36"/>
      <c r="W2" s="36" t="s">
        <v>36</v>
      </c>
      <c r="X2" s="36"/>
      <c r="Y2" s="36"/>
      <c r="Z2" s="36"/>
      <c r="AA2" s="36"/>
      <c r="AB2" s="36"/>
      <c r="AD2" s="38"/>
      <c r="AE2" s="251" t="s">
        <v>164</v>
      </c>
      <c r="AF2" s="251"/>
      <c r="AG2" s="251"/>
      <c r="AH2" s="38"/>
    </row>
    <row r="3" spans="1:34" s="35" customFormat="1" ht="15.6" x14ac:dyDescent="0.25">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49" t="s">
        <v>74</v>
      </c>
      <c r="AF3" s="249" t="s">
        <v>75</v>
      </c>
      <c r="AG3" s="249" t="s">
        <v>76</v>
      </c>
      <c r="AH3" s="38"/>
    </row>
    <row r="4" spans="1:34" s="35" customFormat="1" ht="15.6" x14ac:dyDescent="0.25">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0"/>
      <c r="AF4" s="250"/>
      <c r="AG4" s="250"/>
      <c r="AH4" s="41" t="s">
        <v>79</v>
      </c>
    </row>
    <row r="5" spans="1:34" s="35" customFormat="1" x14ac:dyDescent="0.25">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5">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5">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5">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5">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5">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5">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5">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5">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5">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5">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5">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5">
      <c r="A17" s="48">
        <v>46</v>
      </c>
      <c r="B17" s="35"/>
      <c r="C17" s="49">
        <f t="shared" si="11"/>
        <v>44877</v>
      </c>
      <c r="D17" s="50" t="s">
        <v>80</v>
      </c>
      <c r="E17" s="49">
        <f t="shared" si="0"/>
        <v>44883</v>
      </c>
      <c r="F17" s="48"/>
      <c r="G17" s="41"/>
      <c r="H17" s="41"/>
      <c r="I17" s="65"/>
      <c r="J17" s="65"/>
      <c r="K17" s="65"/>
      <c r="L17" s="65"/>
      <c r="M17" s="41"/>
      <c r="N17" s="41"/>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5">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5">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5.6" x14ac:dyDescent="0.25">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5.6" x14ac:dyDescent="0.25">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5.6" x14ac:dyDescent="0.25">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5.6" x14ac:dyDescent="0.25">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5.6" x14ac:dyDescent="0.25">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5.6" x14ac:dyDescent="0.25">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5.6" x14ac:dyDescent="0.25">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5.6" x14ac:dyDescent="0.25">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5.6" x14ac:dyDescent="0.25">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5">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5">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5">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5">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5">
      <c r="A33" s="57" t="s">
        <v>176</v>
      </c>
      <c r="B33" s="57"/>
      <c r="C33" s="57"/>
      <c r="D33" s="57"/>
      <c r="E33" s="57"/>
      <c r="AA33" s="59"/>
    </row>
    <row r="34" spans="1:27" x14ac:dyDescent="0.25">
      <c r="A34" s="33" t="s">
        <v>83</v>
      </c>
      <c r="B34" s="57"/>
      <c r="C34" s="57"/>
      <c r="D34" s="57"/>
      <c r="E34" s="57"/>
    </row>
    <row r="35" spans="1:27" x14ac:dyDescent="0.25">
      <c r="A35" s="58" t="s">
        <v>141</v>
      </c>
    </row>
    <row r="36" spans="1:27" x14ac:dyDescent="0.25">
      <c r="A36" s="58" t="s">
        <v>167</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topLeftCell="A12" workbookViewId="0">
      <selection activeCell="P21" sqref="P21"/>
    </sheetView>
  </sheetViews>
  <sheetFormatPr defaultRowHeight="13.2" x14ac:dyDescent="0.25"/>
  <cols>
    <col min="1" max="1" width="6.88671875" style="62" customWidth="1"/>
    <col min="2" max="2" width="2.109375" style="62" customWidth="1"/>
    <col min="3" max="3" width="8" style="62" customWidth="1"/>
    <col min="4" max="4" width="2.5546875" style="62" customWidth="1"/>
    <col min="5" max="5" width="7" style="62" customWidth="1"/>
    <col min="6" max="6" width="2.5546875" customWidth="1"/>
    <col min="7" max="7" width="5.5546875" customWidth="1"/>
    <col min="8" max="8" width="5.5546875" bestFit="1" customWidth="1"/>
    <col min="9" max="9" width="7" customWidth="1"/>
    <col min="10" max="10" width="5.5546875" bestFit="1" customWidth="1"/>
    <col min="11" max="11" width="7" bestFit="1" customWidth="1"/>
    <col min="12" max="12" width="5.5546875" bestFit="1" customWidth="1"/>
    <col min="13" max="13" width="2.6640625" customWidth="1"/>
    <col min="14" max="14" width="5.5546875" bestFit="1" customWidth="1"/>
    <col min="15" max="15" width="6" bestFit="1" customWidth="1"/>
    <col min="16" max="16" width="5.5546875" bestFit="1" customWidth="1"/>
    <col min="17" max="17" width="6" bestFit="1" customWidth="1"/>
    <col min="18" max="18" width="5.5546875" bestFit="1" customWidth="1"/>
    <col min="19" max="19" width="6" bestFit="1" customWidth="1"/>
    <col min="20" max="20" width="2.6640625" customWidth="1"/>
    <col min="21" max="22" width="5.5546875" customWidth="1"/>
    <col min="23" max="24" width="5.5546875" bestFit="1" customWidth="1"/>
    <col min="25" max="25" width="5.44140625" customWidth="1"/>
    <col min="26" max="26" width="7" customWidth="1"/>
    <col min="27" max="27" width="4.109375" customWidth="1"/>
    <col min="28" max="30" width="9.109375" style="48"/>
  </cols>
  <sheetData>
    <row r="1" spans="1:30" s="35" customFormat="1" x14ac:dyDescent="0.25">
      <c r="A1" s="35" t="s">
        <v>161</v>
      </c>
      <c r="AB1" s="38"/>
      <c r="AC1" s="38"/>
      <c r="AD1" s="38"/>
    </row>
    <row r="2" spans="1:30" x14ac:dyDescent="0.25">
      <c r="F2" s="35"/>
      <c r="G2" s="36" t="s">
        <v>34</v>
      </c>
      <c r="H2" s="36"/>
      <c r="I2" s="36"/>
      <c r="J2" s="36"/>
      <c r="K2" s="36"/>
      <c r="L2" s="36"/>
      <c r="M2" s="192"/>
      <c r="N2" s="36" t="s">
        <v>35</v>
      </c>
      <c r="O2" s="36"/>
      <c r="P2" s="36"/>
      <c r="Q2" s="36"/>
      <c r="R2" s="36"/>
      <c r="S2" s="36"/>
      <c r="T2" s="35"/>
      <c r="U2" s="251" t="s">
        <v>36</v>
      </c>
      <c r="V2" s="251"/>
      <c r="W2" s="251"/>
      <c r="X2" s="251"/>
      <c r="Y2" s="193"/>
    </row>
    <row r="3" spans="1:30" ht="15.6" x14ac:dyDescent="0.25">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2" t="s">
        <v>171</v>
      </c>
      <c r="V3" s="252"/>
      <c r="W3" s="36" t="s">
        <v>43</v>
      </c>
      <c r="X3" s="36"/>
      <c r="Z3" s="38" t="s">
        <v>173</v>
      </c>
      <c r="AB3" s="38" t="s">
        <v>143</v>
      </c>
      <c r="AC3" s="38" t="s">
        <v>144</v>
      </c>
      <c r="AD3" s="38" t="s">
        <v>145</v>
      </c>
    </row>
    <row r="4" spans="1:30" ht="15.6" x14ac:dyDescent="0.25">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5">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1"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5">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5">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5">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5">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5">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5">
      <c r="A11" s="42">
        <v>42</v>
      </c>
      <c r="C11" s="89">
        <f t="shared" si="3"/>
        <v>38275</v>
      </c>
      <c r="D11" s="196" t="s">
        <v>80</v>
      </c>
      <c r="E11" s="89">
        <f t="shared" si="4"/>
        <v>38281</v>
      </c>
      <c r="G11" s="280" t="s">
        <v>175</v>
      </c>
      <c r="H11" s="280"/>
      <c r="I11" s="280"/>
      <c r="J11" s="280"/>
      <c r="K11" s="280"/>
      <c r="L11" s="280"/>
      <c r="M11" s="280"/>
      <c r="N11" s="280"/>
      <c r="O11" s="280"/>
      <c r="P11" s="280"/>
      <c r="Q11" s="280"/>
      <c r="R11" s="280"/>
      <c r="S11" s="280"/>
      <c r="T11" s="280"/>
      <c r="U11" s="280"/>
      <c r="V11" s="280"/>
      <c r="W11" s="280"/>
      <c r="X11" s="280"/>
      <c r="Y11" s="55"/>
      <c r="Z11" s="55">
        <f>IFERROR(W11+R11+K11,"-")</f>
        <v>0</v>
      </c>
      <c r="AA11" s="177"/>
      <c r="AB11" s="215" t="str">
        <f t="shared" si="7"/>
        <v>-</v>
      </c>
      <c r="AC11" s="214" t="str">
        <f t="shared" si="9"/>
        <v>-</v>
      </c>
      <c r="AD11" s="214" t="str">
        <f t="shared" si="8"/>
        <v>-</v>
      </c>
    </row>
    <row r="12" spans="1:30" x14ac:dyDescent="0.25">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8" thickBot="1" x14ac:dyDescent="0.3">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8" thickTop="1" x14ac:dyDescent="0.25">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5">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5.6" x14ac:dyDescent="0.25">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5">
      <c r="A17" s="42">
        <v>46</v>
      </c>
      <c r="C17" s="45">
        <v>38668</v>
      </c>
      <c r="D17" s="196" t="s">
        <v>80</v>
      </c>
      <c r="E17" s="89">
        <v>38674</v>
      </c>
      <c r="G17" s="54"/>
      <c r="H17" s="54"/>
      <c r="I17" s="54"/>
      <c r="J17" s="54"/>
      <c r="K17" s="54">
        <f t="shared" si="13"/>
        <v>0</v>
      </c>
      <c r="L17" s="54">
        <f t="shared" si="13"/>
        <v>0</v>
      </c>
      <c r="M17" s="203"/>
      <c r="N17" s="54"/>
      <c r="O17" s="54"/>
      <c r="P17" s="54"/>
      <c r="Q17" s="54"/>
      <c r="R17" s="54">
        <f t="shared" si="11"/>
        <v>0</v>
      </c>
      <c r="S17" s="54">
        <f t="shared" si="11"/>
        <v>0</v>
      </c>
      <c r="T17" s="55"/>
      <c r="U17" s="55"/>
      <c r="V17" s="55"/>
      <c r="W17" s="54"/>
      <c r="X17" s="54"/>
      <c r="Y17" s="55"/>
      <c r="Z17" s="55">
        <f t="shared" si="12"/>
        <v>0</v>
      </c>
      <c r="AB17" s="214" t="str">
        <f t="shared" si="7"/>
        <v>-</v>
      </c>
      <c r="AC17" s="214" t="str">
        <f t="shared" si="9"/>
        <v>-</v>
      </c>
      <c r="AD17" s="214" t="str">
        <f t="shared" si="8"/>
        <v>-</v>
      </c>
    </row>
    <row r="18" spans="1:30" x14ac:dyDescent="0.25">
      <c r="A18" s="42">
        <v>47</v>
      </c>
      <c r="C18" s="45">
        <v>38675</v>
      </c>
      <c r="D18" s="196" t="s">
        <v>80</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55">
        <f t="shared" si="12"/>
        <v>0</v>
      </c>
      <c r="AB18" s="214" t="str">
        <f t="shared" si="7"/>
        <v>-</v>
      </c>
      <c r="AC18" s="214" t="str">
        <f t="shared" si="9"/>
        <v>-</v>
      </c>
      <c r="AD18" s="214" t="str">
        <f t="shared" si="8"/>
        <v>-</v>
      </c>
    </row>
    <row r="19" spans="1:30" x14ac:dyDescent="0.25">
      <c r="A19" s="42">
        <v>48</v>
      </c>
      <c r="C19" s="45">
        <v>38682</v>
      </c>
      <c r="D19" s="196" t="s">
        <v>80</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55">
        <f t="shared" si="12"/>
        <v>0</v>
      </c>
      <c r="AB19" s="214" t="str">
        <f t="shared" si="7"/>
        <v>-</v>
      </c>
      <c r="AC19" s="214" t="str">
        <f t="shared" si="9"/>
        <v>-</v>
      </c>
      <c r="AD19" s="214" t="str">
        <f t="shared" si="8"/>
        <v>-</v>
      </c>
    </row>
    <row r="20" spans="1:30" x14ac:dyDescent="0.25">
      <c r="A20" s="42">
        <v>49</v>
      </c>
      <c r="C20" s="45">
        <v>38689</v>
      </c>
      <c r="D20" s="196" t="s">
        <v>80</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55">
        <f t="shared" si="12"/>
        <v>0</v>
      </c>
      <c r="AB20" s="214" t="str">
        <f t="shared" si="7"/>
        <v>-</v>
      </c>
      <c r="AC20" s="214" t="str">
        <f t="shared" si="9"/>
        <v>-</v>
      </c>
      <c r="AD20" s="214" t="str">
        <f t="shared" si="8"/>
        <v>-</v>
      </c>
    </row>
    <row r="21" spans="1:30" x14ac:dyDescent="0.25">
      <c r="A21" s="42">
        <v>50</v>
      </c>
      <c r="C21" s="45">
        <v>38696</v>
      </c>
      <c r="D21" s="196" t="s">
        <v>80</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55">
        <f t="shared" si="12"/>
        <v>0</v>
      </c>
      <c r="AB21" s="214" t="str">
        <f t="shared" si="7"/>
        <v>-</v>
      </c>
      <c r="AC21" s="214" t="str">
        <f t="shared" si="9"/>
        <v>-</v>
      </c>
      <c r="AD21" s="214" t="str">
        <f t="shared" si="8"/>
        <v>-</v>
      </c>
    </row>
    <row r="22" spans="1:30" x14ac:dyDescent="0.25">
      <c r="A22" s="42">
        <v>51</v>
      </c>
      <c r="C22" s="45">
        <v>38703</v>
      </c>
      <c r="D22" s="196" t="s">
        <v>80</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55">
        <f t="shared" si="12"/>
        <v>0</v>
      </c>
      <c r="AB22" s="214" t="str">
        <f t="shared" si="7"/>
        <v>-</v>
      </c>
      <c r="AC22" s="214" t="str">
        <f t="shared" si="9"/>
        <v>-</v>
      </c>
      <c r="AD22" s="214" t="str">
        <f t="shared" si="8"/>
        <v>-</v>
      </c>
    </row>
    <row r="23" spans="1:30" x14ac:dyDescent="0.25">
      <c r="A23" s="42">
        <v>52</v>
      </c>
      <c r="C23" s="45">
        <v>38710</v>
      </c>
      <c r="D23" s="196" t="s">
        <v>80</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55">
        <f t="shared" si="12"/>
        <v>0</v>
      </c>
      <c r="AB23" s="214" t="str">
        <f t="shared" si="7"/>
        <v>-</v>
      </c>
      <c r="AC23" s="214" t="str">
        <f t="shared" si="9"/>
        <v>-</v>
      </c>
      <c r="AD23" s="214" t="str">
        <f t="shared" si="8"/>
        <v>-</v>
      </c>
    </row>
    <row r="24" spans="1:30" x14ac:dyDescent="0.25">
      <c r="A24" s="42">
        <v>1</v>
      </c>
      <c r="C24" s="45">
        <v>39814</v>
      </c>
      <c r="D24" s="196" t="s">
        <v>80</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55">
        <f t="shared" si="12"/>
        <v>0</v>
      </c>
      <c r="AB24" s="214" t="str">
        <f t="shared" si="7"/>
        <v>-</v>
      </c>
      <c r="AC24" s="214" t="str">
        <f t="shared" si="9"/>
        <v>-</v>
      </c>
      <c r="AD24" s="214" t="str">
        <f t="shared" si="8"/>
        <v>-</v>
      </c>
    </row>
    <row r="25" spans="1:30" x14ac:dyDescent="0.25">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5">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5">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5">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5">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5">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5">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5">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5">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5">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5">
      <c r="A35" s="85" t="s">
        <v>162</v>
      </c>
      <c r="B35" s="85"/>
      <c r="C35" s="85"/>
      <c r="D35" s="85"/>
      <c r="E35" s="85"/>
      <c r="F35" s="85"/>
      <c r="G35" s="208">
        <f>SUM(G14:G34)</f>
        <v>399</v>
      </c>
      <c r="H35" s="208">
        <f t="shared" ref="H35:L35" si="17">SUM(H14:H34)</f>
        <v>88</v>
      </c>
      <c r="I35" s="208">
        <f t="shared" si="17"/>
        <v>646</v>
      </c>
      <c r="J35" s="208">
        <f t="shared" si="17"/>
        <v>113</v>
      </c>
      <c r="K35" s="208">
        <f t="shared" si="17"/>
        <v>1045</v>
      </c>
      <c r="L35" s="208">
        <f t="shared" si="17"/>
        <v>201</v>
      </c>
      <c r="M35" s="54"/>
      <c r="N35" s="54"/>
      <c r="O35" s="54"/>
      <c r="P35" s="54"/>
      <c r="Q35" s="54"/>
      <c r="R35" s="54"/>
      <c r="S35" s="54"/>
      <c r="T35" s="54"/>
      <c r="U35" s="54"/>
      <c r="V35" s="54"/>
      <c r="W35" s="54"/>
      <c r="X35" s="54"/>
      <c r="Y35" s="54"/>
      <c r="Z35" s="54"/>
      <c r="AA35" s="54"/>
      <c r="AB35" s="54"/>
      <c r="AC35" s="219"/>
      <c r="AD35" s="219"/>
    </row>
    <row r="36" spans="1:30" x14ac:dyDescent="0.25">
      <c r="A36" s="207" t="s">
        <v>56</v>
      </c>
      <c r="B36" s="207"/>
      <c r="C36" s="207"/>
      <c r="D36" s="207"/>
      <c r="E36" s="207"/>
      <c r="F36" s="207"/>
      <c r="G36" s="208">
        <f t="shared" ref="G36:L36" si="18">G12+G35</f>
        <v>896</v>
      </c>
      <c r="H36" s="208">
        <f t="shared" si="18"/>
        <v>207</v>
      </c>
      <c r="I36" s="208">
        <f t="shared" si="18"/>
        <v>1642</v>
      </c>
      <c r="J36" s="208">
        <f t="shared" si="18"/>
        <v>317</v>
      </c>
      <c r="K36" s="208">
        <f t="shared" si="18"/>
        <v>2538</v>
      </c>
      <c r="L36" s="208">
        <f t="shared" si="18"/>
        <v>524</v>
      </c>
      <c r="M36" s="209"/>
      <c r="N36" s="208">
        <f>SUM(N5:N35)</f>
        <v>0</v>
      </c>
      <c r="O36" s="208">
        <f t="shared" ref="O36:Z36" si="19">SUM(O5:O35)</f>
        <v>0</v>
      </c>
      <c r="P36" s="208">
        <f t="shared" si="19"/>
        <v>10</v>
      </c>
      <c r="Q36" s="208">
        <f t="shared" si="19"/>
        <v>3</v>
      </c>
      <c r="R36" s="208">
        <f t="shared" si="19"/>
        <v>10</v>
      </c>
      <c r="S36" s="208">
        <f t="shared" si="19"/>
        <v>3</v>
      </c>
      <c r="T36" s="208"/>
      <c r="U36" s="208"/>
      <c r="V36" s="208"/>
      <c r="W36" s="208">
        <f>SUM(W5:W35)</f>
        <v>75</v>
      </c>
      <c r="X36" s="208">
        <f t="shared" si="19"/>
        <v>74</v>
      </c>
      <c r="Y36" s="208"/>
      <c r="Z36" s="208">
        <f t="shared" si="19"/>
        <v>2623</v>
      </c>
      <c r="AA36" s="210"/>
      <c r="AB36" s="235">
        <f t="shared" ref="AB36" si="20">L36/K36</f>
        <v>0.20646178092986603</v>
      </c>
      <c r="AC36" s="235">
        <f>IFERROR(S36/R36,"-")</f>
        <v>0.3</v>
      </c>
      <c r="AD36" s="235">
        <f>IFERROR(X36/W36,"-")</f>
        <v>0.98666666666666669</v>
      </c>
    </row>
    <row r="37" spans="1:30" x14ac:dyDescent="0.25">
      <c r="A37"/>
      <c r="B37"/>
      <c r="C37"/>
      <c r="D37"/>
      <c r="E37"/>
    </row>
    <row r="38" spans="1:30" s="35" customFormat="1" ht="14.25" customHeight="1" x14ac:dyDescent="0.25">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5.6" x14ac:dyDescent="0.25">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5.6" x14ac:dyDescent="0.25">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5.6" x14ac:dyDescent="0.25">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5.6" x14ac:dyDescent="0.25">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1"/>
        <v>7099</v>
      </c>
      <c r="AB42" s="219">
        <f t="shared" si="22"/>
        <v>0.22295514511873352</v>
      </c>
      <c r="AC42" s="219">
        <f t="shared" si="23"/>
        <v>0.93528505392912176</v>
      </c>
      <c r="AD42" s="219">
        <f t="shared" si="24"/>
        <v>0.95854922279792742</v>
      </c>
    </row>
    <row r="43" spans="1:30" ht="15.6" x14ac:dyDescent="0.25">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1"/>
        <v>12832</v>
      </c>
      <c r="AB43" s="219">
        <f t="shared" si="22"/>
        <v>0.22111339399276</v>
      </c>
      <c r="AC43" s="219">
        <f t="shared" si="23"/>
        <v>0.94339622641509435</v>
      </c>
      <c r="AD43" s="219">
        <f t="shared" si="24"/>
        <v>0.99464954521134297</v>
      </c>
    </row>
    <row r="44" spans="1:30" ht="15.6" x14ac:dyDescent="0.25">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1"/>
        <v>9482</v>
      </c>
      <c r="AB44" s="219">
        <f t="shared" si="22"/>
        <v>0.22136642419055769</v>
      </c>
      <c r="AC44" s="219">
        <f t="shared" si="23"/>
        <v>0.94075829383886256</v>
      </c>
      <c r="AD44" s="219">
        <f t="shared" si="24"/>
        <v>0.97413372376769158</v>
      </c>
    </row>
    <row r="45" spans="1:30" ht="15.6" x14ac:dyDescent="0.25">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1"/>
        <v>5751</v>
      </c>
      <c r="AB45" s="219">
        <f t="shared" si="22"/>
        <v>0.30849315068493149</v>
      </c>
      <c r="AC45" s="219">
        <f t="shared" si="23"/>
        <v>0.85958254269449719</v>
      </c>
      <c r="AD45" s="219">
        <f t="shared" si="24"/>
        <v>0.98919949174078781</v>
      </c>
    </row>
    <row r="46" spans="1:30" ht="15.6" x14ac:dyDescent="0.25">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5">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5">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5">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5">
      <c r="A50" s="58" t="s">
        <v>176</v>
      </c>
      <c r="B50" s="58"/>
      <c r="C50" s="58"/>
      <c r="D50" s="58"/>
      <c r="E50" s="58"/>
    </row>
    <row r="51" spans="1:25" x14ac:dyDescent="0.25">
      <c r="A51" s="62" t="s">
        <v>157</v>
      </c>
      <c r="B51" s="58"/>
      <c r="C51" s="58"/>
      <c r="D51" s="58"/>
      <c r="E51" s="58"/>
    </row>
    <row r="52" spans="1:25" x14ac:dyDescent="0.25">
      <c r="A52" s="58" t="s">
        <v>174</v>
      </c>
      <c r="B52" s="58"/>
      <c r="C52" s="58"/>
      <c r="D52" s="58"/>
      <c r="E52" s="58"/>
    </row>
    <row r="53" spans="1:25" x14ac:dyDescent="0.25">
      <c r="A53" s="33" t="s">
        <v>158</v>
      </c>
      <c r="B53" s="58"/>
      <c r="C53" s="58"/>
      <c r="D53" s="58"/>
      <c r="E53" s="58"/>
    </row>
    <row r="54" spans="1:25" x14ac:dyDescent="0.25">
      <c r="A54" s="33" t="s">
        <v>159</v>
      </c>
    </row>
    <row r="58" spans="1:25" x14ac:dyDescent="0.25">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3.2" x14ac:dyDescent="0.25"/>
  <cols>
    <col min="1" max="1" width="7.109375" customWidth="1"/>
    <col min="2" max="2" width="7.6640625" customWidth="1"/>
    <col min="3" max="3" width="2.44140625" customWidth="1"/>
    <col min="4" max="4" width="8.109375" customWidth="1"/>
    <col min="5" max="5" width="2" customWidth="1"/>
    <col min="6" max="8" width="8.6640625" customWidth="1"/>
    <col min="9" max="9" width="2.44140625" customWidth="1"/>
    <col min="10" max="13" width="8.6640625" customWidth="1"/>
    <col min="14" max="14" width="2.44140625" customWidth="1"/>
    <col min="15" max="17" width="8.6640625" customWidth="1"/>
    <col min="18" max="18" width="2.44140625" customWidth="1"/>
    <col min="19" max="21" width="8.6640625" customWidth="1"/>
    <col min="22" max="22" width="2.44140625" customWidth="1"/>
    <col min="23" max="25" width="8.6640625" customWidth="1"/>
    <col min="26" max="26" width="2.44140625" customWidth="1"/>
    <col min="27" max="29" width="8.6640625" customWidth="1"/>
    <col min="30" max="30" width="2.44140625" customWidth="1"/>
    <col min="31" max="33" width="8.6640625" customWidth="1"/>
    <col min="34" max="34" width="2.44140625" customWidth="1"/>
    <col min="35" max="37" width="8.6640625" customWidth="1"/>
    <col min="38" max="38" width="2.44140625" customWidth="1"/>
    <col min="39" max="40" width="8.6640625" customWidth="1"/>
    <col min="41" max="41" width="8.6640625" style="48" customWidth="1"/>
    <col min="42" max="42" width="2.44140625" customWidth="1"/>
    <col min="43" max="43" width="8.6640625" style="62" customWidth="1"/>
    <col min="44" max="45" width="8.6640625" customWidth="1"/>
    <col min="46" max="46" width="2.44140625" customWidth="1"/>
    <col min="47" max="49" width="8.6640625" customWidth="1"/>
    <col min="50" max="50" width="2.44140625" customWidth="1"/>
    <col min="51" max="53" width="8.6640625" customWidth="1"/>
    <col min="54" max="54" width="2.44140625" customWidth="1"/>
    <col min="55" max="57" width="8.6640625" customWidth="1"/>
    <col min="58" max="58" width="2.44140625" customWidth="1"/>
    <col min="59" max="61" width="8.6640625" customWidth="1"/>
    <col min="62" max="62" width="2.44140625" customWidth="1"/>
    <col min="63" max="65" width="8.6640625" style="72" customWidth="1"/>
    <col min="66" max="66" width="2.44140625" customWidth="1"/>
    <col min="70" max="70" width="2.6640625" customWidth="1"/>
    <col min="74" max="74" width="3" customWidth="1"/>
    <col min="75" max="75" width="10.44140625" bestFit="1" customWidth="1"/>
    <col min="79" max="79" width="2.44140625" customWidth="1"/>
    <col min="80" max="83" width="9.109375" style="42"/>
    <col min="84" max="84" width="2.5546875" customWidth="1"/>
    <col min="85" max="85" width="11" style="48" bestFit="1" customWidth="1"/>
    <col min="86" max="87" width="9.44140625" style="48" bestFit="1" customWidth="1"/>
    <col min="88" max="88" width="9.33203125" style="48" bestFit="1" customWidth="1"/>
  </cols>
  <sheetData>
    <row r="1" spans="1:89" s="35" customFormat="1" x14ac:dyDescent="0.25">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5">
      <c r="F2" s="251" t="s">
        <v>86</v>
      </c>
      <c r="G2" s="251"/>
      <c r="H2" s="251"/>
      <c r="I2" s="251"/>
      <c r="J2" s="251"/>
      <c r="K2" s="251"/>
      <c r="L2" s="251"/>
      <c r="M2" s="251"/>
      <c r="N2" s="251"/>
      <c r="O2" s="251"/>
      <c r="P2" s="251"/>
      <c r="Q2" s="251"/>
      <c r="R2" s="37"/>
      <c r="S2" s="251" t="s">
        <v>86</v>
      </c>
      <c r="T2" s="251"/>
      <c r="U2" s="251"/>
      <c r="V2" s="251"/>
      <c r="W2" s="251"/>
      <c r="X2" s="251"/>
      <c r="Y2" s="251"/>
      <c r="Z2" s="251"/>
      <c r="AA2" s="251"/>
      <c r="AB2" s="251"/>
      <c r="AC2" s="251"/>
      <c r="AD2" s="37"/>
      <c r="AE2" s="251" t="s">
        <v>86</v>
      </c>
      <c r="AF2" s="251"/>
      <c r="AG2" s="251"/>
      <c r="AH2" s="251"/>
      <c r="AI2" s="251"/>
      <c r="AJ2" s="251"/>
      <c r="AK2" s="251"/>
      <c r="AL2" s="251"/>
      <c r="AM2" s="251"/>
      <c r="AN2" s="251"/>
      <c r="AO2" s="251"/>
      <c r="AP2" s="37"/>
      <c r="AQ2" s="251" t="s">
        <v>86</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5">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3">
        <v>2019</v>
      </c>
      <c r="BP3" s="253"/>
      <c r="BQ3" s="253"/>
      <c r="BS3" s="253">
        <v>2020</v>
      </c>
      <c r="BT3" s="253"/>
      <c r="BU3" s="253"/>
      <c r="BW3" s="253">
        <v>2021</v>
      </c>
      <c r="BX3" s="253"/>
      <c r="BY3" s="253"/>
      <c r="BZ3" s="253"/>
      <c r="CB3" s="253">
        <v>2022</v>
      </c>
      <c r="CC3" s="253"/>
      <c r="CD3" s="253"/>
      <c r="CE3" s="253"/>
      <c r="CG3" s="253">
        <v>2023</v>
      </c>
      <c r="CH3" s="253"/>
      <c r="CI3" s="253"/>
      <c r="CJ3" s="253"/>
    </row>
    <row r="4" spans="1:89" s="35" customFormat="1" x14ac:dyDescent="0.25">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5">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5">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5">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5">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5">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5">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5">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5">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5">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5">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5">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8" thickBot="1" x14ac:dyDescent="0.3">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5">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5">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4" t="s">
        <v>92</v>
      </c>
      <c r="AZ18" s="254"/>
      <c r="BA18" s="254"/>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5">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4" t="s">
        <v>93</v>
      </c>
      <c r="AZ19" s="254"/>
      <c r="BA19" s="254"/>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8" thickBot="1" x14ac:dyDescent="0.3">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4" t="s">
        <v>94</v>
      </c>
      <c r="AZ20" s="254"/>
      <c r="BA20" s="254"/>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5">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4" t="s">
        <v>95</v>
      </c>
      <c r="AZ21" s="254"/>
      <c r="BA21" s="254"/>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8" thickBot="1" x14ac:dyDescent="0.3">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8" thickBot="1" x14ac:dyDescent="0.3">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5">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5">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5">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5">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5">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5">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5">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5">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5">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5">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8" thickBot="1" x14ac:dyDescent="0.3">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5">
      <c r="A35" s="48"/>
      <c r="B35" s="49"/>
      <c r="C35" s="48"/>
      <c r="D35" s="49"/>
      <c r="AF35" s="48"/>
      <c r="AH35" s="62"/>
      <c r="AO35"/>
      <c r="AQ35"/>
    </row>
    <row r="36" spans="1:88" x14ac:dyDescent="0.25">
      <c r="A36" s="48"/>
      <c r="B36" s="49"/>
      <c r="C36" s="48"/>
      <c r="D36" s="49"/>
      <c r="AF36" s="48"/>
      <c r="AH36" s="62"/>
      <c r="AO36"/>
      <c r="AQ36"/>
    </row>
    <row r="37" spans="1:88" x14ac:dyDescent="0.25">
      <c r="A37" s="48"/>
      <c r="B37" s="49"/>
      <c r="C37" s="48"/>
      <c r="D37" s="49"/>
      <c r="AF37" s="48"/>
      <c r="AH37" s="62"/>
      <c r="AO37"/>
      <c r="AQ37"/>
    </row>
    <row r="38" spans="1:88" x14ac:dyDescent="0.25">
      <c r="A38" s="48"/>
      <c r="B38" s="49"/>
      <c r="C38" s="48"/>
      <c r="D38" s="49"/>
      <c r="AF38" s="48"/>
      <c r="AH38" s="62"/>
      <c r="AO38"/>
      <c r="AQ38"/>
    </row>
    <row r="39" spans="1:88" x14ac:dyDescent="0.25">
      <c r="AF39" s="48"/>
      <c r="AH39" s="62"/>
      <c r="AO39"/>
      <c r="AQ39"/>
    </row>
    <row r="40" spans="1:88" x14ac:dyDescent="0.25">
      <c r="AF40" s="48"/>
      <c r="AH40" s="62"/>
      <c r="AO40"/>
      <c r="AQ40"/>
    </row>
    <row r="41" spans="1:88" x14ac:dyDescent="0.25">
      <c r="AF41" s="48"/>
      <c r="AH41" s="62"/>
      <c r="AO41"/>
      <c r="AQ41"/>
    </row>
    <row r="42" spans="1:88" x14ac:dyDescent="0.25">
      <c r="AF42" s="48"/>
      <c r="AH42" s="62"/>
      <c r="AO42"/>
      <c r="AQ42"/>
    </row>
    <row r="43" spans="1:88" x14ac:dyDescent="0.25">
      <c r="AF43" s="48"/>
      <c r="AH43" s="62"/>
      <c r="AO43"/>
      <c r="AQ43"/>
    </row>
    <row r="44" spans="1:88" x14ac:dyDescent="0.25">
      <c r="AF44" s="48"/>
      <c r="AH44" s="62"/>
      <c r="AO44"/>
      <c r="AQ44"/>
    </row>
    <row r="45" spans="1:88" x14ac:dyDescent="0.25">
      <c r="AF45" s="48"/>
      <c r="AH45" s="62"/>
      <c r="AO45"/>
      <c r="AQ45"/>
    </row>
    <row r="46" spans="1:88" x14ac:dyDescent="0.25">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09375" defaultRowHeight="13.2" x14ac:dyDescent="0.25"/>
  <cols>
    <col min="1" max="1" width="6.33203125" style="62" customWidth="1"/>
    <col min="2" max="2" width="7.44140625" style="62" customWidth="1"/>
    <col min="3" max="3" width="3.33203125" style="62" customWidth="1"/>
    <col min="4" max="4" width="8.6640625" style="62" customWidth="1"/>
    <col min="5" max="7" width="9.44140625" style="62" bestFit="1" customWidth="1"/>
    <col min="8" max="8" width="2.44140625" style="62" customWidth="1"/>
    <col min="9" max="9" width="9.44140625" style="62" bestFit="1" customWidth="1"/>
    <col min="10" max="10" width="9.33203125" style="62" bestFit="1" customWidth="1"/>
    <col min="11" max="11" width="9.44140625" style="62" bestFit="1" customWidth="1"/>
    <col min="12" max="12" width="2.44140625" style="62" customWidth="1"/>
    <col min="13" max="13" width="9.44140625" style="62" bestFit="1" customWidth="1"/>
    <col min="14" max="14" width="9.33203125" style="62" bestFit="1" customWidth="1"/>
    <col min="15" max="15" width="9.44140625" style="62" bestFit="1" customWidth="1"/>
    <col min="16" max="16" width="2.44140625" style="62" customWidth="1"/>
    <col min="17" max="17" width="9.44140625" style="62" bestFit="1" customWidth="1"/>
    <col min="18" max="18" width="9.33203125" style="62" bestFit="1" customWidth="1"/>
    <col min="19" max="19" width="9.44140625" style="62" bestFit="1" customWidth="1"/>
    <col min="20" max="20" width="2.44140625" style="62" customWidth="1"/>
    <col min="21" max="21" width="9.44140625" style="62" bestFit="1" customWidth="1"/>
    <col min="22" max="23" width="9.33203125" style="62" bestFit="1" customWidth="1"/>
    <col min="24" max="24" width="2.44140625" style="62" customWidth="1"/>
    <col min="25" max="25" width="9.44140625" style="62" bestFit="1" customWidth="1"/>
    <col min="26" max="26" width="9.33203125" style="62" bestFit="1" customWidth="1"/>
    <col min="27" max="27" width="9.44140625" style="62" bestFit="1" customWidth="1"/>
    <col min="28" max="28" width="2.44140625" style="62" customWidth="1"/>
    <col min="29" max="29" width="9.44140625" style="62" bestFit="1" customWidth="1"/>
    <col min="30" max="31" width="9.33203125" style="62" bestFit="1" customWidth="1"/>
    <col min="32" max="32" width="2.44140625" style="62" customWidth="1"/>
    <col min="33" max="33" width="9.44140625" style="62" bestFit="1" customWidth="1"/>
    <col min="34" max="34" width="9.33203125" style="62" bestFit="1" customWidth="1"/>
    <col min="35" max="35" width="9.44140625" style="62" bestFit="1" customWidth="1"/>
    <col min="36" max="36" width="2.44140625" style="62" customWidth="1"/>
    <col min="37" max="37" width="9.44140625" style="62" bestFit="1" customWidth="1"/>
    <col min="38" max="38" width="9.33203125" style="62" bestFit="1" customWidth="1"/>
    <col min="39" max="39" width="9.44140625" style="62" bestFit="1" customWidth="1"/>
    <col min="40" max="40" width="2.44140625" style="62" customWidth="1"/>
    <col min="41" max="42" width="9.33203125" style="62" bestFit="1" customWidth="1"/>
    <col min="43" max="43" width="9.44140625" style="42" bestFit="1" customWidth="1"/>
    <col min="44" max="44" width="2.44140625" style="62" customWidth="1"/>
    <col min="45" max="47" width="9.44140625" style="62" bestFit="1" customWidth="1"/>
    <col min="48" max="48" width="2.44140625" style="62" customWidth="1"/>
    <col min="49" max="50" width="9.33203125" style="62" bestFit="1" customWidth="1"/>
    <col min="51" max="51" width="9.44140625" style="62" bestFit="1" customWidth="1"/>
    <col min="52" max="52" width="9.109375" style="62" hidden="1" customWidth="1"/>
    <col min="53" max="55" width="9.33203125" style="62" bestFit="1" customWidth="1"/>
    <col min="56" max="56" width="2" style="62" customWidth="1"/>
    <col min="57" max="57" width="9.44140625" style="62" bestFit="1" customWidth="1"/>
    <col min="58" max="59" width="9.33203125" style="62" bestFit="1" customWidth="1"/>
    <col min="60" max="60" width="2" style="62" customWidth="1"/>
    <col min="61" max="61" width="9.44140625" style="62" bestFit="1" customWidth="1"/>
    <col min="62" max="62" width="9.33203125" style="62" bestFit="1" customWidth="1"/>
    <col min="63" max="63" width="9.109375" style="62" customWidth="1"/>
    <col min="64" max="64" width="1.6640625" style="62" customWidth="1"/>
    <col min="65" max="67" width="9.33203125" style="62" customWidth="1"/>
    <col min="68" max="68" width="2" style="62" customWidth="1"/>
    <col min="69" max="71" width="9.109375" style="62"/>
    <col min="72" max="72" width="2.33203125" style="62" customWidth="1"/>
    <col min="73" max="73" width="9.44140625" style="62" bestFit="1" customWidth="1"/>
    <col min="74" max="75" width="9.33203125" style="62" bestFit="1" customWidth="1"/>
    <col min="76" max="76" width="1.44140625" style="62" customWidth="1"/>
    <col min="77" max="79" width="9.109375" style="62"/>
    <col min="80" max="80" width="2.109375" style="62" customWidth="1"/>
    <col min="81" max="83" width="7.88671875" style="62" customWidth="1"/>
    <col min="84" max="16384" width="9.109375" style="62"/>
  </cols>
  <sheetData>
    <row r="1" spans="1:87" s="35" customFormat="1" x14ac:dyDescent="0.25">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5">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6">
        <v>2015</v>
      </c>
      <c r="AX2" s="256"/>
      <c r="AY2" s="256"/>
      <c r="AZ2" s="65"/>
      <c r="BA2" s="65"/>
      <c r="BB2" s="65">
        <v>2016</v>
      </c>
      <c r="BC2" s="65"/>
      <c r="BE2" s="65"/>
      <c r="BF2" s="65">
        <v>2017</v>
      </c>
      <c r="BG2" s="65"/>
      <c r="BH2" s="65"/>
      <c r="BI2" s="256">
        <v>2018</v>
      </c>
      <c r="BJ2" s="256"/>
      <c r="BK2" s="256"/>
      <c r="BL2" s="42"/>
      <c r="BM2" s="255">
        <v>2019</v>
      </c>
      <c r="BN2" s="255"/>
      <c r="BO2" s="255"/>
      <c r="BQ2" s="255">
        <v>2020</v>
      </c>
      <c r="BR2" s="255"/>
      <c r="BS2" s="255"/>
      <c r="BU2" s="255">
        <v>2021</v>
      </c>
      <c r="BV2" s="255"/>
      <c r="BW2" s="255"/>
      <c r="BY2" s="255">
        <v>2022</v>
      </c>
      <c r="BZ2" s="255"/>
      <c r="CA2" s="255"/>
      <c r="CC2" s="255">
        <v>2023</v>
      </c>
      <c r="CD2" s="255"/>
      <c r="CE2" s="255"/>
    </row>
    <row r="3" spans="1:87" x14ac:dyDescent="0.25">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5">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5">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5">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5">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5">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5">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5">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5">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8" thickBot="1" x14ac:dyDescent="0.3">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5">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8" thickBot="1" x14ac:dyDescent="0.3">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8" thickBot="1" x14ac:dyDescent="0.3">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8" thickBot="1" x14ac:dyDescent="0.3">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8" thickBot="1" x14ac:dyDescent="0.3">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8" thickBot="1" x14ac:dyDescent="0.3">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8" thickBot="1" x14ac:dyDescent="0.3">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5">
      <c r="A20" s="42">
        <f t="shared" si="0"/>
        <v>50</v>
      </c>
      <c r="B20" s="89">
        <f t="shared" si="1"/>
        <v>40522</v>
      </c>
      <c r="C20" s="42" t="s">
        <v>90</v>
      </c>
      <c r="D20" s="89">
        <f t="shared" si="2"/>
        <v>40528</v>
      </c>
      <c r="AO20" s="35"/>
      <c r="AP20" s="38"/>
      <c r="AQ20" s="38"/>
      <c r="BA20" s="42"/>
      <c r="BB20" s="38"/>
      <c r="BC20" s="38"/>
    </row>
    <row r="21" spans="1:86" x14ac:dyDescent="0.25">
      <c r="AO21" s="42"/>
      <c r="AP21" s="38"/>
      <c r="AQ21" s="38"/>
      <c r="BA21" s="104" t="s">
        <v>101</v>
      </c>
      <c r="BB21" s="38"/>
      <c r="BC21" s="38"/>
    </row>
    <row r="22" spans="1:86" x14ac:dyDescent="0.25">
      <c r="AO22" s="38"/>
      <c r="AP22" s="38"/>
      <c r="AQ22" s="38"/>
      <c r="BA22" s="38"/>
      <c r="BB22" s="38"/>
      <c r="BC22" s="38"/>
    </row>
    <row r="23" spans="1:86" x14ac:dyDescent="0.25">
      <c r="A23" s="35" t="s">
        <v>102</v>
      </c>
      <c r="AO23" s="38"/>
      <c r="BA23" s="38"/>
      <c r="BC23" s="42"/>
    </row>
    <row r="25" spans="1:86" x14ac:dyDescent="0.25">
      <c r="A25" s="42"/>
    </row>
    <row r="26" spans="1:86" x14ac:dyDescent="0.25">
      <c r="A26" s="65"/>
      <c r="B26" s="86"/>
      <c r="C26" s="86"/>
      <c r="D26" s="86"/>
    </row>
    <row r="27" spans="1:86" x14ac:dyDescent="0.25">
      <c r="A27" s="42"/>
      <c r="B27" s="89"/>
      <c r="C27" s="42"/>
      <c r="D27" s="89"/>
      <c r="F27" s="73"/>
      <c r="G27" s="73"/>
    </row>
    <row r="28" spans="1:86" x14ac:dyDescent="0.25">
      <c r="A28" s="42"/>
      <c r="B28" s="89"/>
      <c r="C28" s="42"/>
      <c r="D28" s="89"/>
      <c r="F28" s="73"/>
      <c r="G28" s="73"/>
    </row>
    <row r="29" spans="1:86" x14ac:dyDescent="0.25">
      <c r="A29" s="42"/>
      <c r="B29" s="89"/>
      <c r="C29" s="42"/>
      <c r="D29" s="89"/>
      <c r="F29" s="73"/>
      <c r="G29" s="73"/>
    </row>
    <row r="30" spans="1:86" x14ac:dyDescent="0.25">
      <c r="A30" s="42"/>
      <c r="B30" s="89"/>
      <c r="C30" s="42"/>
      <c r="D30" s="89"/>
      <c r="E30" s="73"/>
      <c r="F30" s="73"/>
      <c r="G30" s="73"/>
    </row>
    <row r="31" spans="1:86" x14ac:dyDescent="0.25">
      <c r="A31" s="42"/>
      <c r="B31" s="89"/>
      <c r="C31" s="42"/>
      <c r="D31" s="89"/>
      <c r="E31" s="73"/>
      <c r="F31" s="73"/>
      <c r="G31" s="73"/>
    </row>
    <row r="32" spans="1:86" x14ac:dyDescent="0.25">
      <c r="A32" s="42"/>
      <c r="B32" s="89"/>
      <c r="C32" s="42"/>
      <c r="D32" s="89"/>
      <c r="E32" s="73"/>
      <c r="F32" s="73"/>
      <c r="G32" s="73"/>
    </row>
    <row r="33" spans="1:7" x14ac:dyDescent="0.25">
      <c r="A33" s="42"/>
      <c r="B33" s="89"/>
      <c r="C33" s="42"/>
      <c r="D33" s="89"/>
      <c r="E33" s="73"/>
      <c r="F33" s="73"/>
      <c r="G33" s="73"/>
    </row>
    <row r="34" spans="1:7" x14ac:dyDescent="0.25">
      <c r="A34" s="42"/>
      <c r="B34" s="89"/>
      <c r="C34" s="42"/>
      <c r="D34" s="89"/>
      <c r="E34" s="73"/>
      <c r="F34" s="73"/>
      <c r="G34" s="73"/>
    </row>
    <row r="35" spans="1:7" x14ac:dyDescent="0.25">
      <c r="A35" s="42"/>
      <c r="B35" s="89"/>
      <c r="C35" s="42"/>
      <c r="D35" s="89"/>
      <c r="E35" s="73"/>
      <c r="F35" s="73"/>
      <c r="G35" s="73"/>
    </row>
    <row r="36" spans="1:7" x14ac:dyDescent="0.25">
      <c r="A36" s="42"/>
      <c r="B36" s="89"/>
      <c r="C36" s="42"/>
      <c r="D36" s="89"/>
      <c r="E36" s="73"/>
      <c r="F36" s="73"/>
      <c r="G36" s="73"/>
    </row>
    <row r="37" spans="1:7" x14ac:dyDescent="0.25">
      <c r="A37" s="42"/>
      <c r="B37" s="89"/>
      <c r="C37" s="42"/>
      <c r="D37" s="89"/>
      <c r="E37" s="73"/>
      <c r="F37" s="54"/>
      <c r="G37" s="73"/>
    </row>
    <row r="38" spans="1:7" x14ac:dyDescent="0.25">
      <c r="A38" s="42"/>
      <c r="B38" s="89"/>
      <c r="C38" s="42"/>
      <c r="D38" s="89"/>
      <c r="E38" s="73"/>
      <c r="G38" s="73"/>
    </row>
    <row r="39" spans="1:7" x14ac:dyDescent="0.25">
      <c r="A39" s="42"/>
      <c r="B39" s="89"/>
      <c r="C39" s="42"/>
      <c r="D39" s="89"/>
      <c r="E39" s="73"/>
      <c r="G39" s="54"/>
    </row>
    <row r="40" spans="1:7" x14ac:dyDescent="0.25">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3.2" x14ac:dyDescent="0.25"/>
  <cols>
    <col min="1" max="1" width="6.6640625" customWidth="1"/>
    <col min="2" max="2" width="7.6640625" customWidth="1"/>
    <col min="3" max="3" width="1.6640625" customWidth="1"/>
    <col min="4" max="4" width="8.109375" customWidth="1"/>
    <col min="5" max="7" width="9.88671875" customWidth="1"/>
    <col min="8" max="8" width="2.6640625" customWidth="1"/>
    <col min="9" max="11" width="9.88671875" customWidth="1"/>
    <col min="12" max="12" width="2.6640625" customWidth="1"/>
    <col min="13" max="15" width="9.88671875" customWidth="1"/>
    <col min="16" max="16" width="2.6640625" customWidth="1"/>
    <col min="17" max="19" width="9.88671875" customWidth="1"/>
    <col min="20" max="20" width="2.6640625" customWidth="1"/>
    <col min="21" max="23" width="9.88671875" customWidth="1"/>
    <col min="24" max="24" width="2.6640625" customWidth="1"/>
    <col min="25" max="27" width="9.88671875" customWidth="1"/>
    <col min="28" max="28" width="2.6640625" customWidth="1"/>
    <col min="29" max="31" width="9.88671875" customWidth="1"/>
    <col min="32" max="32" width="2.6640625" customWidth="1"/>
    <col min="33" max="34" width="9.88671875" customWidth="1"/>
    <col min="35" max="35" width="9.88671875" style="48" customWidth="1"/>
    <col min="36" max="36" width="2.6640625" customWidth="1"/>
    <col min="37" max="39" width="9.88671875" customWidth="1"/>
    <col min="40" max="40" width="2.6640625" customWidth="1"/>
    <col min="41" max="43" width="9.88671875" customWidth="1"/>
    <col min="44" max="44" width="2.6640625" customWidth="1"/>
    <col min="45" max="47" width="9.88671875" customWidth="1"/>
    <col min="48" max="48" width="2.6640625" customWidth="1"/>
    <col min="49" max="51" width="9.88671875" customWidth="1"/>
    <col min="52" max="52" width="2.88671875" customWidth="1"/>
    <col min="53" max="55" width="9.88671875" customWidth="1"/>
    <col min="56" max="56" width="3.5546875" customWidth="1"/>
    <col min="57" max="59" width="9.88671875" style="48" customWidth="1"/>
    <col min="60" max="60" width="3.5546875" style="48" customWidth="1"/>
    <col min="64" max="64" width="2.6640625" customWidth="1"/>
    <col min="68" max="68" width="2.6640625" customWidth="1"/>
    <col min="69" max="69" width="9.44140625" bestFit="1" customWidth="1"/>
    <col min="72" max="72" width="4.109375" customWidth="1"/>
    <col min="73" max="73" width="9.5546875" bestFit="1" customWidth="1"/>
    <col min="74" max="74" width="9.44140625" bestFit="1" customWidth="1"/>
    <col min="75" max="75" width="9" bestFit="1" customWidth="1"/>
    <col min="76" max="76" width="4" customWidth="1"/>
    <col min="80" max="80" width="3.6640625" customWidth="1"/>
  </cols>
  <sheetData>
    <row r="1" spans="1:83" s="2" customFormat="1" x14ac:dyDescent="0.25">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5">
      <c r="B2" s="3"/>
      <c r="C2" s="3"/>
      <c r="D2" s="3"/>
      <c r="E2" s="262" t="s">
        <v>103</v>
      </c>
      <c r="F2" s="262"/>
      <c r="G2" s="262"/>
      <c r="H2" s="262"/>
      <c r="I2" s="262"/>
      <c r="J2" s="262"/>
      <c r="K2" s="262"/>
      <c r="L2" s="262"/>
      <c r="M2" s="262"/>
      <c r="N2" s="262"/>
      <c r="O2" s="262"/>
      <c r="P2" s="108"/>
      <c r="Q2" s="262" t="s">
        <v>103</v>
      </c>
      <c r="R2" s="262"/>
      <c r="S2" s="262"/>
      <c r="T2" s="262"/>
      <c r="U2" s="262"/>
      <c r="V2" s="262"/>
      <c r="W2" s="262"/>
      <c r="X2" s="262"/>
      <c r="Y2" s="262"/>
      <c r="Z2" s="262"/>
      <c r="AA2" s="262"/>
      <c r="AB2" s="109"/>
      <c r="AC2" s="262" t="s">
        <v>103</v>
      </c>
      <c r="AD2" s="262"/>
      <c r="AE2" s="262"/>
      <c r="AF2" s="262"/>
      <c r="AG2" s="262"/>
      <c r="AH2" s="262"/>
      <c r="AI2" s="262"/>
      <c r="AJ2" s="262"/>
      <c r="AK2" s="262"/>
      <c r="AL2" s="262"/>
      <c r="AM2" s="262"/>
      <c r="AO2" s="263" t="s">
        <v>103</v>
      </c>
      <c r="AP2" s="263"/>
      <c r="AQ2" s="263"/>
      <c r="AR2" s="263"/>
      <c r="AS2" s="263"/>
      <c r="AT2" s="263"/>
      <c r="AU2" s="263"/>
      <c r="AV2" s="263"/>
      <c r="AW2" s="263"/>
      <c r="AX2" s="263"/>
      <c r="AY2" s="263"/>
      <c r="BE2" s="107"/>
      <c r="BF2" s="107"/>
      <c r="BG2" s="107"/>
      <c r="BH2" s="107"/>
    </row>
    <row r="3" spans="1:83" s="35" customFormat="1" x14ac:dyDescent="0.25">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4">
        <v>2022</v>
      </c>
      <c r="BZ3" s="259"/>
      <c r="CA3" s="259"/>
      <c r="CC3" s="259">
        <v>2023</v>
      </c>
      <c r="CD3" s="259"/>
      <c r="CE3" s="259"/>
    </row>
    <row r="4" spans="1:83" s="35" customFormat="1" x14ac:dyDescent="0.25">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5">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5">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5">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5">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5">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5">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6.2" thickBot="1" x14ac:dyDescent="0.3">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5">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5" t="s">
        <v>114</v>
      </c>
      <c r="BF12" s="266"/>
      <c r="BG12" s="267"/>
      <c r="BH12" s="139"/>
      <c r="BI12" s="270" t="s">
        <v>114</v>
      </c>
      <c r="BJ12" s="266"/>
      <c r="BK12" s="271"/>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3">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68"/>
      <c r="BF13" s="268"/>
      <c r="BG13" s="269"/>
      <c r="BH13" s="139"/>
      <c r="BI13" s="272"/>
      <c r="BJ13" s="268"/>
      <c r="BK13" s="273"/>
      <c r="BM13" s="274" t="s">
        <v>120</v>
      </c>
      <c r="BN13" s="275"/>
      <c r="BO13" s="276"/>
      <c r="BQ13" s="274" t="s">
        <v>120</v>
      </c>
      <c r="BR13" s="275"/>
      <c r="BS13" s="276"/>
      <c r="BU13" s="277" t="s">
        <v>120</v>
      </c>
      <c r="BV13" s="278"/>
      <c r="BW13" s="279"/>
      <c r="BX13" s="165"/>
      <c r="BY13" s="257" t="s">
        <v>120</v>
      </c>
      <c r="BZ13" s="257"/>
      <c r="CA13" s="257"/>
      <c r="CB13" s="165"/>
      <c r="CC13" s="181">
        <v>3626</v>
      </c>
      <c r="CD13" s="260" t="s">
        <v>120</v>
      </c>
      <c r="CE13" s="261"/>
    </row>
    <row r="14" spans="1:83" x14ac:dyDescent="0.25">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5">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5">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5">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5">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5">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5">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5.6" x14ac:dyDescent="0.25">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5.6" x14ac:dyDescent="0.25">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6.2" thickBot="1" x14ac:dyDescent="0.3">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5">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5">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5.6" x14ac:dyDescent="0.25">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5.6" x14ac:dyDescent="0.25">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5">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5">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5">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5">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5.6" x14ac:dyDescent="0.25">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6.2" thickBot="1" x14ac:dyDescent="0.3">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5">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5">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2" customHeight="1" x14ac:dyDescent="0.25">
      <c r="U36" s="55"/>
      <c r="V36" s="55"/>
      <c r="AK36" s="258" t="s">
        <v>132</v>
      </c>
      <c r="AL36" s="258"/>
      <c r="AS36" s="62" t="s">
        <v>133</v>
      </c>
      <c r="AV36" s="122"/>
      <c r="AW36" s="62" t="s">
        <v>133</v>
      </c>
      <c r="BA36" s="62" t="s">
        <v>133</v>
      </c>
      <c r="BD36" s="122"/>
      <c r="BE36" s="62" t="s">
        <v>134</v>
      </c>
      <c r="BI36" s="62" t="s">
        <v>134</v>
      </c>
      <c r="BM36" s="62" t="s">
        <v>134</v>
      </c>
      <c r="BQ36" s="62" t="s">
        <v>134</v>
      </c>
      <c r="BU36" t="s">
        <v>134</v>
      </c>
      <c r="BY36" t="s">
        <v>134</v>
      </c>
    </row>
    <row r="37" spans="1:83" x14ac:dyDescent="0.25">
      <c r="AK37" s="258"/>
      <c r="AL37" s="258"/>
      <c r="AV37" s="122"/>
      <c r="BD37" s="122"/>
      <c r="BQ37" s="62" t="s">
        <v>135</v>
      </c>
      <c r="CC37" t="s">
        <v>131</v>
      </c>
    </row>
    <row r="38" spans="1:83" x14ac:dyDescent="0.25">
      <c r="A38" s="35" t="s">
        <v>102</v>
      </c>
      <c r="AK38" s="258"/>
      <c r="AL38" s="258"/>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2024-12-09T22:44:18Z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