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maryclaire_kier_wildlife_ca_gov/Documents/Desktop/TRP trapping summary/"/>
    </mc:Choice>
  </mc:AlternateContent>
  <xr:revisionPtr revIDLastSave="15" documentId="8_{A36DD63A-2775-42EC-907D-F238BCEF883E}" xr6:coauthVersionLast="47" xr6:coauthVersionMax="47" xr10:uidLastSave="{D8BC4313-AD68-4D8F-901F-5FB352D412AE}"/>
  <bookViews>
    <workbookView xWindow="13550" yWindow="-3200" windowWidth="19420" windowHeight="10420" firstSheet="1" activeTab="1" xr2:uid="{00000000-000D-0000-FFFF-FFFF00000000}"/>
  </bookViews>
  <sheets>
    <sheet name="INFO page" sheetId="1" r:id="rId1"/>
    <sheet name="JC Weir-2024" sheetId="8" r:id="rId2"/>
  </sheets>
  <definedNames>
    <definedName name="_xlnm.Print_Area" localSheetId="0">'INFO page'!$A$1:$O$35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8" i="8" l="1"/>
  <c r="M38" i="8"/>
  <c r="AF7" i="8" l="1"/>
  <c r="M7" i="8"/>
  <c r="M8" i="8"/>
  <c r="I47" i="8"/>
  <c r="J47" i="8"/>
  <c r="K47" i="8"/>
  <c r="L47" i="8"/>
  <c r="M47" i="8"/>
  <c r="N47" i="8"/>
  <c r="P47" i="8"/>
  <c r="Q47" i="8"/>
  <c r="R47" i="8"/>
  <c r="S47" i="8"/>
  <c r="T47" i="8"/>
  <c r="U47" i="8"/>
  <c r="W47" i="8"/>
  <c r="X47" i="8"/>
  <c r="Y47" i="8"/>
  <c r="Z47" i="8"/>
  <c r="AA47" i="8"/>
  <c r="AB47" i="8"/>
  <c r="AD47" i="8"/>
  <c r="AE47" i="8"/>
  <c r="AF47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G48" i="8"/>
  <c r="G47" i="8"/>
  <c r="AA31" i="8"/>
  <c r="AA32" i="8"/>
  <c r="AF25" i="8"/>
  <c r="AH40" i="8"/>
  <c r="AH7" i="8" l="1"/>
  <c r="M33" i="8" l="1"/>
  <c r="N33" i="8"/>
  <c r="T33" i="8"/>
  <c r="U33" i="8"/>
  <c r="AA33" i="8"/>
  <c r="AB33" i="8"/>
  <c r="AF33" i="8"/>
  <c r="AH41" i="8"/>
  <c r="AH42" i="8"/>
  <c r="AH44" i="8"/>
  <c r="AH45" i="8"/>
  <c r="AH46" i="8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A28" i="8"/>
  <c r="AB28" i="8"/>
  <c r="AA29" i="8"/>
  <c r="AB29" i="8"/>
  <c r="AA30" i="8"/>
  <c r="AB30" i="8"/>
  <c r="AB31" i="8"/>
  <c r="AB32" i="8"/>
  <c r="AA34" i="8"/>
  <c r="AB34" i="8"/>
  <c r="T25" i="8"/>
  <c r="U25" i="8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5" i="8" l="1"/>
  <c r="AL34" i="8"/>
  <c r="AM28" i="8"/>
  <c r="AK28" i="8"/>
  <c r="AM27" i="8"/>
  <c r="AK27" i="8"/>
  <c r="AK26" i="8"/>
  <c r="AK25" i="8"/>
  <c r="AL28" i="8"/>
  <c r="AM23" i="8"/>
  <c r="AL27" i="8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L24" i="8"/>
  <c r="AM24" i="8"/>
  <c r="AK24" i="8"/>
  <c r="AL23" i="8"/>
  <c r="AK23" i="8"/>
  <c r="AH23" i="8"/>
  <c r="AH34" i="8"/>
  <c r="AH32" i="8"/>
  <c r="AH31" i="8"/>
  <c r="AH30" i="8"/>
  <c r="AH29" i="8"/>
  <c r="AH28" i="8"/>
  <c r="AH27" i="8"/>
  <c r="AH26" i="8"/>
  <c r="AH25" i="8"/>
  <c r="AH24" i="8"/>
  <c r="AF12" i="8"/>
  <c r="AF11" i="8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N10" i="8"/>
  <c r="N11" i="8"/>
  <c r="AB13" i="8"/>
  <c r="AB14" i="8"/>
  <c r="AB15" i="8"/>
  <c r="AB16" i="8"/>
  <c r="AB17" i="8"/>
  <c r="AB43" i="8"/>
  <c r="AB48" i="8" s="1"/>
  <c r="AA43" i="8"/>
  <c r="AA48" i="8" s="1"/>
  <c r="N43" i="8"/>
  <c r="N48" i="8" s="1"/>
  <c r="M43" i="8"/>
  <c r="M48" i="8" s="1"/>
  <c r="E5" i="8"/>
  <c r="N5" i="8"/>
  <c r="U5" i="8"/>
  <c r="AB5" i="8"/>
  <c r="N12" i="8"/>
  <c r="U12" i="8"/>
  <c r="AB12" i="8"/>
  <c r="N14" i="8"/>
  <c r="U14" i="8"/>
  <c r="U17" i="8"/>
  <c r="N17" i="8"/>
  <c r="U16" i="8"/>
  <c r="N16" i="8"/>
  <c r="U15" i="8"/>
  <c r="N15" i="8"/>
  <c r="U13" i="8"/>
  <c r="N13" i="8"/>
  <c r="AK5" i="8" l="1"/>
  <c r="AK9" i="8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AM22" i="8"/>
  <c r="AK22" i="8"/>
  <c r="AL21" i="8"/>
  <c r="AM20" i="8"/>
  <c r="AK20" i="8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U36" i="8"/>
  <c r="AA36" i="8"/>
  <c r="N36" i="8"/>
  <c r="AH43" i="8"/>
  <c r="AF36" i="8"/>
  <c r="M36" i="8"/>
  <c r="E6" i="8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AH22" i="8"/>
  <c r="AH21" i="8"/>
  <c r="AH20" i="8"/>
  <c r="E8" i="8"/>
  <c r="C9" i="8"/>
  <c r="E7" i="8"/>
  <c r="AH18" i="8"/>
  <c r="AH36" i="8" l="1"/>
  <c r="E9" i="8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<sst xmlns="http://schemas.openxmlformats.org/spreadsheetml/2006/main" count="126" uniqueCount="78">
  <si>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</si>
  <si>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</si>
  <si>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</si>
  <si>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</si>
  <si>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</si>
  <si>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</si>
  <si>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</si>
  <si>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</si>
  <si>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</si>
  <si>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</si>
  <si>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</si>
  <si>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</si>
  <si>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</si>
  <si>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</si>
  <si>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</si>
  <si>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</si>
  <si>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</si>
  <si>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</si>
  <si>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</si>
  <si>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</si>
  <si>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</si>
  <si>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</si>
  <si>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</si>
  <si>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</si>
  <si>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</si>
  <si>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</si>
  <si>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</si>
  <si>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</si>
  <si>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</si>
  <si>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</si>
  <si>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</si>
  <si>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</si>
  <si>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</si>
  <si>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</si>
  <si>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</si>
  <si>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</si>
  <si>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</si>
  <si>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</si>
  <si>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</si>
  <si>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</si>
  <si>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t xml:space="preserve"> 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</si>
  <si>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</si>
  <si>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</si>
  <si>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through September. The weir is "fished" Sunday evening through Friday afternoon.  The weir is not fished on weekends and afternoons to allow fish passage.</t>
  </si>
  <si>
    <t>2/  Preliminarily we use a minimum adult size of 55 cm Fork Length (FL) for both Chinook and Coho Salmon.  Steelhead &lt;42 cm FL are considered half-pounders.</t>
  </si>
  <si>
    <t xml:space="preserve">    species at Junction City weir. 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</si>
  <si>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</si>
  <si>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</si>
  <si>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</si>
  <si>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</si>
  <si>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</si>
  <si>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</si>
  <si>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</si>
  <si>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</si>
  <si>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</si>
  <si>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</si>
  <si>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GT</t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</si>
  <si>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</si>
  <si>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JW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</si>
  <si>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</si>
  <si>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</si>
  <si>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</si>
  <si>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HOR KS</t>
  </si>
  <si>
    <t>HOR SS</t>
  </si>
  <si>
    <t>HOR SH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</si>
  <si>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</si>
  <si>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</si>
  <si>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</si>
  <si>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</si>
  <si>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</si>
  <si>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    mid-late August through November (flows permitting). The weir is "fished in the same manner as Junction City above, with 5 trapping days and 2 opened days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</si>
  <si>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</si>
  <si>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</si>
  <si>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>2024 Season Totals:</t>
  </si>
  <si>
    <r>
      <t>2023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</si>
  <si>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5/  BY 2019 Chinook (5 year olds) were not fin-clipped.</t>
  </si>
  <si>
    <t>Mean shorter season (pre 2021)</t>
  </si>
  <si>
    <t>Mean longer season (post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</si>
</sst>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2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7" fillId="0" borderId="0" xfId="1" applyFont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opLeftCell="A19" zoomScale="110" zoomScaleNormal="110" workbookViewId="0">
      <selection activeCell="A23" sqref="A23:XFD23"/>
    </sheetView>
  </sheetViews>
  <sheetFormatPr defaultRowHeight="13.2" x14ac:dyDescent="0.25"/>
  <sheetData>
    <row r="1" spans="1:15" s="2" customFormat="1" x14ac:dyDescent="0.25">
      <c r="A1" s="3" t="s">
        <v>0</v>
      </c>
    </row>
    <row r="2" spans="1:15" s="2" customFormat="1" x14ac:dyDescent="0.25">
      <c r="A2" s="3" t="s">
        <v>1</v>
      </c>
    </row>
    <row r="3" spans="1:15" s="2" customFormat="1" x14ac:dyDescent="0.25">
      <c r="A3" s="2" t="s">
        <v>2</v>
      </c>
    </row>
    <row r="4" spans="1:15" x14ac:dyDescent="0.25">
      <c r="A4" s="4" t="s">
        <v>49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5">
      <c r="A5" s="1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5">
      <c r="A7" s="2" t="s">
        <v>4</v>
      </c>
    </row>
    <row r="8" spans="1:15" s="2" customFormat="1" x14ac:dyDescent="0.25">
      <c r="A8" s="2" t="s">
        <v>5</v>
      </c>
    </row>
    <row r="9" spans="1:15" s="2" customFormat="1" x14ac:dyDescent="0.25">
      <c r="A9" s="2" t="s">
        <v>6</v>
      </c>
    </row>
    <row r="10" spans="1:15" s="2" customFormat="1" x14ac:dyDescent="0.25">
      <c r="A10" s="2" t="s">
        <v>42</v>
      </c>
    </row>
    <row r="11" spans="1:15" s="2" customFormat="1" x14ac:dyDescent="0.25">
      <c r="A11" s="5" t="s">
        <v>67</v>
      </c>
    </row>
    <row r="12" spans="1:15" s="2" customFormat="1" x14ac:dyDescent="0.25">
      <c r="A12" s="2" t="s">
        <v>7</v>
      </c>
    </row>
    <row r="13" spans="1:15" s="2" customFormat="1" x14ac:dyDescent="0.25">
      <c r="A13" s="2" t="s">
        <v>8</v>
      </c>
    </row>
    <row r="14" spans="1:15" s="2" customFormat="1" x14ac:dyDescent="0.25">
      <c r="A14" s="5" t="s">
        <v>68</v>
      </c>
    </row>
    <row r="15" spans="1:15" s="2" customFormat="1" x14ac:dyDescent="0.25"/>
    <row r="16" spans="1:15" s="2" customFormat="1" x14ac:dyDescent="0.25">
      <c r="A16" s="3" t="s">
        <v>9</v>
      </c>
    </row>
    <row r="17" spans="1:1" s="2" customFormat="1" x14ac:dyDescent="0.25">
      <c r="A17" s="5" t="s">
        <v>50</v>
      </c>
    </row>
    <row r="18" spans="1:1" s="2" customFormat="1" x14ac:dyDescent="0.25">
      <c r="A18" s="2" t="s">
        <v>43</v>
      </c>
    </row>
    <row r="19" spans="1:1" s="2" customFormat="1" x14ac:dyDescent="0.25">
      <c r="A19" s="5" t="s">
        <v>51</v>
      </c>
    </row>
    <row r="20" spans="1:1" s="2" customFormat="1" x14ac:dyDescent="0.25">
      <c r="A20" s="2" t="s">
        <v>45</v>
      </c>
    </row>
    <row r="21" spans="1:1" s="2" customFormat="1" x14ac:dyDescent="0.25">
      <c r="A21" s="5" t="s">
        <v>71</v>
      </c>
    </row>
    <row r="22" spans="1:1" s="2" customFormat="1" x14ac:dyDescent="0.25">
      <c r="A22" s="5" t="s">
        <v>72</v>
      </c>
    </row>
    <row r="23" spans="1:1" s="2" customFormat="1" x14ac:dyDescent="0.25"/>
    <row r="24" spans="1:1" s="2" customFormat="1" x14ac:dyDescent="0.25">
      <c r="A24" s="3" t="s">
        <v>10</v>
      </c>
    </row>
    <row r="25" spans="1:1" s="2" customFormat="1" x14ac:dyDescent="0.25">
      <c r="A25" s="5" t="s">
        <v>52</v>
      </c>
    </row>
    <row r="26" spans="1:1" s="2" customFormat="1" x14ac:dyDescent="0.25">
      <c r="A26" s="2" t="s">
        <v>70</v>
      </c>
    </row>
    <row r="27" spans="1:1" s="2" customFormat="1" x14ac:dyDescent="0.25">
      <c r="A27" s="5" t="s">
        <v>53</v>
      </c>
    </row>
    <row r="28" spans="1:1" s="2" customFormat="1" x14ac:dyDescent="0.25">
      <c r="A28" s="2" t="s">
        <v>11</v>
      </c>
    </row>
    <row r="29" spans="1:1" s="2" customFormat="1" x14ac:dyDescent="0.25"/>
    <row r="30" spans="1:1" s="2" customFormat="1" x14ac:dyDescent="0.25">
      <c r="A30" s="3" t="s">
        <v>12</v>
      </c>
    </row>
    <row r="31" spans="1:1" s="2" customFormat="1" x14ac:dyDescent="0.25">
      <c r="A31" s="2" t="s">
        <v>13</v>
      </c>
    </row>
    <row r="32" spans="1:1" s="2" customFormat="1" x14ac:dyDescent="0.25">
      <c r="A32" s="2" t="s">
        <v>14</v>
      </c>
    </row>
    <row r="33" spans="1:1" s="2" customFormat="1" x14ac:dyDescent="0.25">
      <c r="A33" s="2" t="s">
        <v>15</v>
      </c>
    </row>
    <row r="34" spans="1:1" s="2" customFormat="1" x14ac:dyDescent="0.25">
      <c r="A34" s="5" t="s">
        <v>54</v>
      </c>
    </row>
    <row r="35" spans="1:1" s="2" customFormat="1" x14ac:dyDescent="0.25">
      <c r="A35" s="2" t="s">
        <v>16</v>
      </c>
    </row>
    <row r="36" spans="1:1" s="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7"/>
  <sheetViews>
    <sheetView tabSelected="1" topLeftCell="G1" zoomScale="110" zoomScaleNormal="110" workbookViewId="0">
      <selection activeCell="AE17" sqref="AE17"/>
    </sheetView>
  </sheetViews>
  <sheetFormatPr defaultColWidth="8.77734375" defaultRowHeight="13.2" x14ac:dyDescent="0.25"/>
  <cols>
    <col min="1" max="1" width="6" style="7" customWidth="1"/>
    <col min="2" max="2" width="2.21875" style="16" customWidth="1"/>
    <col min="3" max="3" width="6.77734375" style="16" customWidth="1"/>
    <col min="4" max="4" width="2.5546875" style="16" customWidth="1"/>
    <col min="5" max="5" width="7" style="16" customWidth="1"/>
    <col min="6" max="6" width="2.5546875" style="16" customWidth="1"/>
    <col min="7" max="7" width="5.77734375" style="16" customWidth="1"/>
    <col min="8" max="8" width="2.5546875" style="16" customWidth="1"/>
    <col min="9" max="9" width="6.77734375" style="16" customWidth="1"/>
    <col min="10" max="10" width="6" style="16" customWidth="1"/>
    <col min="11" max="11" width="6.77734375" style="16" customWidth="1"/>
    <col min="12" max="12" width="5.5546875" style="16" customWidth="1"/>
    <col min="13" max="13" width="6.77734375" style="16" customWidth="1"/>
    <col min="14" max="14" width="5.5546875" style="16" customWidth="1"/>
    <col min="15" max="15" width="2.5546875" style="16" customWidth="1"/>
    <col min="16" max="21" width="5.77734375" style="16" customWidth="1"/>
    <col min="22" max="22" width="2.77734375" style="16" customWidth="1"/>
    <col min="23" max="23" width="6.77734375" style="16" customWidth="1"/>
    <col min="24" max="24" width="5.77734375" style="16" customWidth="1"/>
    <col min="25" max="25" width="6.77734375" style="16" customWidth="1"/>
    <col min="26" max="26" width="5.5546875" style="16" customWidth="1"/>
    <col min="27" max="27" width="6.77734375" style="16" customWidth="1"/>
    <col min="28" max="28" width="5.5546875" style="16" customWidth="1"/>
    <col min="29" max="29" width="2.21875" style="16" customWidth="1"/>
    <col min="30" max="30" width="6.5546875" style="16" customWidth="1"/>
    <col min="31" max="31" width="8.21875" style="16" customWidth="1"/>
    <col min="32" max="32" width="7.44140625" style="16" customWidth="1"/>
    <col min="33" max="33" width="3.5546875" style="16" customWidth="1"/>
    <col min="34" max="34" width="9.44140625" style="18" bestFit="1" customWidth="1"/>
    <col min="35" max="35" width="5.21875" style="16" customWidth="1"/>
    <col min="36" max="16384" width="8.77734375" style="16"/>
  </cols>
  <sheetData>
    <row r="1" spans="1:39" s="7" customFormat="1" ht="15.6" x14ac:dyDescent="0.25">
      <c r="A1" s="7" t="s">
        <v>69</v>
      </c>
      <c r="AH1" s="8"/>
    </row>
    <row r="2" spans="1:39" s="7" customFormat="1" x14ac:dyDescent="0.25">
      <c r="A2" s="7" t="s">
        <v>40</v>
      </c>
      <c r="I2" s="9" t="s">
        <v>17</v>
      </c>
      <c r="J2" s="9"/>
      <c r="K2" s="9"/>
      <c r="L2" s="9"/>
      <c r="M2" s="9"/>
      <c r="N2" s="9"/>
      <c r="O2" s="10"/>
      <c r="P2" s="9" t="s">
        <v>18</v>
      </c>
      <c r="Q2" s="9"/>
      <c r="R2" s="9"/>
      <c r="S2" s="9"/>
      <c r="T2" s="9"/>
      <c r="U2" s="9"/>
      <c r="W2" s="9" t="s">
        <v>19</v>
      </c>
      <c r="X2" s="9"/>
      <c r="Y2" s="9"/>
      <c r="Z2" s="9"/>
      <c r="AA2" s="9"/>
      <c r="AB2" s="9"/>
      <c r="AD2" s="35" t="s">
        <v>26</v>
      </c>
      <c r="AE2" s="35"/>
      <c r="AF2" s="35"/>
      <c r="AH2" s="8"/>
    </row>
    <row r="3" spans="1:39" s="7" customFormat="1" ht="15.6" x14ac:dyDescent="0.25">
      <c r="A3" s="7" t="s">
        <v>20</v>
      </c>
      <c r="G3" s="8" t="s">
        <v>21</v>
      </c>
      <c r="I3" s="11" t="s">
        <v>22</v>
      </c>
      <c r="J3" s="11"/>
      <c r="K3" s="38" t="s">
        <v>61</v>
      </c>
      <c r="L3" s="39"/>
      <c r="M3" s="11" t="s">
        <v>24</v>
      </c>
      <c r="N3" s="11"/>
      <c r="P3" s="11" t="s">
        <v>22</v>
      </c>
      <c r="Q3" s="11"/>
      <c r="R3" s="11" t="s">
        <v>23</v>
      </c>
      <c r="S3" s="11"/>
      <c r="T3" s="11" t="s">
        <v>24</v>
      </c>
      <c r="U3" s="11"/>
      <c r="W3" s="11" t="s">
        <v>25</v>
      </c>
      <c r="X3" s="11"/>
      <c r="Y3" s="11" t="s">
        <v>23</v>
      </c>
      <c r="Z3" s="11"/>
      <c r="AA3" s="11" t="s">
        <v>24</v>
      </c>
      <c r="AB3" s="11"/>
      <c r="AD3" s="36"/>
      <c r="AE3" s="36"/>
      <c r="AF3" s="36"/>
      <c r="AH3" s="8"/>
    </row>
    <row r="4" spans="1:39" s="7" customFormat="1" ht="15.6" x14ac:dyDescent="0.25">
      <c r="A4" s="13" t="s">
        <v>27</v>
      </c>
      <c r="B4" s="13"/>
      <c r="C4" s="9" t="s">
        <v>28</v>
      </c>
      <c r="D4" s="9"/>
      <c r="E4" s="9"/>
      <c r="F4" s="13"/>
      <c r="G4" s="14" t="s">
        <v>29</v>
      </c>
      <c r="H4" s="14"/>
      <c r="I4" s="14" t="s">
        <v>30</v>
      </c>
      <c r="J4" s="14" t="s">
        <v>31</v>
      </c>
      <c r="K4" s="14" t="s">
        <v>30</v>
      </c>
      <c r="L4" s="14" t="s">
        <v>31</v>
      </c>
      <c r="M4" s="14" t="s">
        <v>30</v>
      </c>
      <c r="N4" s="14" t="s">
        <v>31</v>
      </c>
      <c r="O4" s="14"/>
      <c r="P4" s="14" t="s">
        <v>30</v>
      </c>
      <c r="Q4" s="14" t="s">
        <v>66</v>
      </c>
      <c r="R4" s="14" t="s">
        <v>30</v>
      </c>
      <c r="S4" s="14" t="s">
        <v>66</v>
      </c>
      <c r="T4" s="14" t="s">
        <v>30</v>
      </c>
      <c r="U4" s="14" t="s">
        <v>32</v>
      </c>
      <c r="V4" s="14"/>
      <c r="W4" s="14" t="s">
        <v>30</v>
      </c>
      <c r="X4" s="14" t="s">
        <v>31</v>
      </c>
      <c r="Y4" s="14" t="s">
        <v>30</v>
      </c>
      <c r="Z4" s="14" t="s">
        <v>31</v>
      </c>
      <c r="AA4" s="14" t="s">
        <v>30</v>
      </c>
      <c r="AB4" s="14" t="s">
        <v>31</v>
      </c>
      <c r="AC4" s="14"/>
      <c r="AD4" s="14" t="s">
        <v>33</v>
      </c>
      <c r="AE4" s="14" t="s">
        <v>34</v>
      </c>
      <c r="AF4" s="12" t="s">
        <v>30</v>
      </c>
      <c r="AH4" s="14" t="s">
        <v>56</v>
      </c>
      <c r="AI4" s="15" t="s">
        <v>58</v>
      </c>
      <c r="AK4" s="7" t="s">
        <v>62</v>
      </c>
      <c r="AL4" s="7" t="s">
        <v>63</v>
      </c>
      <c r="AM4" s="7" t="s">
        <v>64</v>
      </c>
    </row>
    <row r="5" spans="1:39" ht="2.25" customHeight="1" x14ac:dyDescent="0.25">
      <c r="A5" s="8">
        <v>22</v>
      </c>
      <c r="C5" s="17">
        <v>43979</v>
      </c>
      <c r="D5" s="18" t="s">
        <v>35</v>
      </c>
      <c r="E5" s="17">
        <f t="shared" ref="E5:E12" si="0">C5+6</f>
        <v>43985</v>
      </c>
      <c r="G5" s="18"/>
      <c r="H5" s="18"/>
      <c r="I5" s="18"/>
      <c r="J5" s="18"/>
      <c r="K5" s="18"/>
      <c r="L5" s="18"/>
      <c r="M5" s="18">
        <f t="shared" ref="M5:M12" si="1">K5+I5</f>
        <v>0</v>
      </c>
      <c r="N5" s="18">
        <f t="shared" ref="N5:N12" si="2">L5+J5</f>
        <v>0</v>
      </c>
      <c r="O5" s="18"/>
      <c r="P5" s="18"/>
      <c r="Q5" s="18"/>
      <c r="R5" s="18"/>
      <c r="S5" s="18"/>
      <c r="T5" s="18">
        <f t="shared" ref="T5:T12" si="3">P5+R5</f>
        <v>0</v>
      </c>
      <c r="U5" s="18">
        <f t="shared" ref="U5" si="4">Q5+S5</f>
        <v>0</v>
      </c>
      <c r="V5" s="18"/>
      <c r="W5" s="18"/>
      <c r="X5" s="18"/>
      <c r="Y5" s="18"/>
      <c r="Z5" s="18"/>
      <c r="AA5" s="18">
        <f t="shared" ref="AA5:AA17" si="5">Y5+W5</f>
        <v>0</v>
      </c>
      <c r="AB5" s="18">
        <f t="shared" ref="AB5:AB17" si="6">Z5+X5</f>
        <v>0</v>
      </c>
      <c r="AC5" s="18"/>
      <c r="AD5" s="18"/>
      <c r="AE5" s="18"/>
      <c r="AF5" s="18">
        <f t="shared" ref="AF5" si="7">SUM(AD5:AE5)</f>
        <v>0</v>
      </c>
      <c r="AH5" s="18">
        <f>AF5+AA5+T5+M5</f>
        <v>0</v>
      </c>
      <c r="AI5" s="16">
        <v>22</v>
      </c>
      <c r="AK5" s="6" t="e">
        <f>N5/M5</f>
        <v>#DIV/0!</v>
      </c>
      <c r="AL5" s="19" t="e">
        <f>U5/T5</f>
        <v>#DIV/0!</v>
      </c>
      <c r="AM5" s="19" t="e">
        <f>AB5/AA5</f>
        <v>#DIV/0!</v>
      </c>
    </row>
    <row r="6" spans="1:39" hidden="1" x14ac:dyDescent="0.25">
      <c r="A6" s="8">
        <v>23</v>
      </c>
      <c r="C6" s="17">
        <f t="shared" ref="C6:C12" si="8">C5+7</f>
        <v>43986</v>
      </c>
      <c r="D6" s="18" t="s">
        <v>35</v>
      </c>
      <c r="E6" s="17">
        <f t="shared" si="0"/>
        <v>43992</v>
      </c>
      <c r="G6" s="18"/>
      <c r="H6" s="18"/>
      <c r="I6" s="18"/>
      <c r="J6" s="18"/>
      <c r="K6" s="18"/>
      <c r="L6" s="18"/>
      <c r="M6" s="8">
        <f t="shared" ref="M6:M11" si="9">K6+I6</f>
        <v>0</v>
      </c>
      <c r="N6" s="8">
        <f t="shared" ref="N6:N11" si="10">L6+J6</f>
        <v>0</v>
      </c>
      <c r="O6" s="18"/>
      <c r="P6" s="18"/>
      <c r="Q6" s="18"/>
      <c r="R6" s="18"/>
      <c r="S6" s="18"/>
      <c r="T6" s="8">
        <v>0</v>
      </c>
      <c r="U6" s="8">
        <f t="shared" ref="U6:U11" si="11">Q6+S6</f>
        <v>0</v>
      </c>
      <c r="V6" s="18"/>
      <c r="W6" s="18"/>
      <c r="X6" s="18"/>
      <c r="Y6" s="18"/>
      <c r="Z6" s="18"/>
      <c r="AA6" s="8">
        <f t="shared" si="5"/>
        <v>0</v>
      </c>
      <c r="AB6" s="8">
        <f t="shared" si="6"/>
        <v>0</v>
      </c>
      <c r="AC6" s="18"/>
      <c r="AD6" s="18"/>
      <c r="AE6" s="18"/>
      <c r="AF6" s="8">
        <f t="shared" ref="AF6:AF22" si="12">SUM(AD6:AE6)</f>
        <v>0</v>
      </c>
      <c r="AH6" s="18">
        <f t="shared" ref="AH6:AH19" si="13">AF6+AA6+T6+M6</f>
        <v>0</v>
      </c>
      <c r="AI6" s="16">
        <v>23</v>
      </c>
      <c r="AK6" s="6" t="e">
        <f t="shared" ref="AK6:AK24" si="14">N6/M6</f>
        <v>#DIV/0!</v>
      </c>
      <c r="AL6" s="19" t="e">
        <f t="shared" ref="AL6:AL24" si="15">U6/T6</f>
        <v>#DIV/0!</v>
      </c>
      <c r="AM6" s="19" t="e">
        <f t="shared" ref="AM6:AM24" si="16">AB6/AA6</f>
        <v>#DIV/0!</v>
      </c>
    </row>
    <row r="7" spans="1:39" hidden="1" x14ac:dyDescent="0.25">
      <c r="A7" s="8">
        <v>24</v>
      </c>
      <c r="C7" s="17">
        <f t="shared" si="8"/>
        <v>43993</v>
      </c>
      <c r="D7" s="18" t="s">
        <v>35</v>
      </c>
      <c r="E7" s="17">
        <f t="shared" si="0"/>
        <v>43999</v>
      </c>
      <c r="G7" s="18"/>
      <c r="H7" s="18"/>
      <c r="I7" s="18"/>
      <c r="J7" s="18"/>
      <c r="K7" s="18"/>
      <c r="L7" s="18"/>
      <c r="M7" s="8">
        <f>K7+I7</f>
        <v>0</v>
      </c>
      <c r="N7" s="8">
        <v>0</v>
      </c>
      <c r="O7" s="18"/>
      <c r="P7" s="18"/>
      <c r="Q7" s="18"/>
      <c r="R7" s="18"/>
      <c r="S7" s="18"/>
      <c r="T7" s="8">
        <v>0</v>
      </c>
      <c r="U7" s="8">
        <v>0</v>
      </c>
      <c r="V7" s="18"/>
      <c r="W7" s="18"/>
      <c r="X7" s="18"/>
      <c r="Y7" s="18"/>
      <c r="Z7" s="18"/>
      <c r="AA7" s="8">
        <v>0</v>
      </c>
      <c r="AB7" s="8">
        <v>0</v>
      </c>
      <c r="AC7" s="18"/>
      <c r="AD7" s="18"/>
      <c r="AE7" s="18"/>
      <c r="AF7" s="8">
        <f>AD7+AE7</f>
        <v>0</v>
      </c>
      <c r="AH7" s="18">
        <f>AF7+AA7+T7+M7</f>
        <v>0</v>
      </c>
      <c r="AI7" s="16">
        <v>24</v>
      </c>
      <c r="AK7" s="6" t="e">
        <f t="shared" si="14"/>
        <v>#DIV/0!</v>
      </c>
      <c r="AL7" s="19" t="e">
        <f t="shared" si="15"/>
        <v>#DIV/0!</v>
      </c>
      <c r="AM7" s="19" t="e">
        <f t="shared" si="16"/>
        <v>#DIV/0!</v>
      </c>
    </row>
    <row r="8" spans="1:39" hidden="1" x14ac:dyDescent="0.25">
      <c r="A8" s="8">
        <v>25</v>
      </c>
      <c r="C8" s="17">
        <f t="shared" si="8"/>
        <v>44000</v>
      </c>
      <c r="D8" s="18" t="s">
        <v>35</v>
      </c>
      <c r="E8" s="17">
        <f t="shared" si="0"/>
        <v>44006</v>
      </c>
      <c r="G8" s="18"/>
      <c r="H8" s="18"/>
      <c r="I8" s="18"/>
      <c r="J8" s="18"/>
      <c r="K8" s="18"/>
      <c r="L8" s="18"/>
      <c r="M8" s="8">
        <f>K8+I8</f>
        <v>0</v>
      </c>
      <c r="N8" s="8">
        <f t="shared" si="10"/>
        <v>0</v>
      </c>
      <c r="O8" s="18"/>
      <c r="P8" s="18"/>
      <c r="Q8" s="18"/>
      <c r="R8" s="18"/>
      <c r="S8" s="18"/>
      <c r="T8" s="8">
        <f t="shared" ref="T8:T11" si="17">P8+R8</f>
        <v>0</v>
      </c>
      <c r="U8" s="8">
        <f t="shared" si="11"/>
        <v>0</v>
      </c>
      <c r="V8" s="18"/>
      <c r="W8" s="18"/>
      <c r="X8" s="18"/>
      <c r="Y8" s="18"/>
      <c r="Z8" s="18"/>
      <c r="AA8" s="8">
        <f t="shared" si="5"/>
        <v>0</v>
      </c>
      <c r="AB8" s="8">
        <f t="shared" si="6"/>
        <v>0</v>
      </c>
      <c r="AC8" s="18"/>
      <c r="AD8" s="18"/>
      <c r="AE8" s="18"/>
      <c r="AF8" s="8">
        <f t="shared" si="12"/>
        <v>0</v>
      </c>
      <c r="AH8" s="18">
        <f t="shared" si="13"/>
        <v>0</v>
      </c>
      <c r="AI8" s="16">
        <v>25</v>
      </c>
      <c r="AK8" s="6" t="e">
        <f t="shared" si="14"/>
        <v>#DIV/0!</v>
      </c>
      <c r="AL8" s="19" t="e">
        <f t="shared" si="15"/>
        <v>#DIV/0!</v>
      </c>
      <c r="AM8" s="19" t="e">
        <f t="shared" si="16"/>
        <v>#DIV/0!</v>
      </c>
    </row>
    <row r="9" spans="1:39" hidden="1" x14ac:dyDescent="0.25">
      <c r="A9" s="8">
        <v>26</v>
      </c>
      <c r="C9" s="17">
        <f t="shared" si="8"/>
        <v>44007</v>
      </c>
      <c r="D9" s="18" t="s">
        <v>35</v>
      </c>
      <c r="E9" s="17">
        <f t="shared" si="0"/>
        <v>44013</v>
      </c>
      <c r="G9" s="18"/>
      <c r="H9" s="18"/>
      <c r="I9" s="18"/>
      <c r="J9" s="18"/>
      <c r="K9" s="18"/>
      <c r="L9" s="18"/>
      <c r="M9" s="8">
        <f t="shared" si="9"/>
        <v>0</v>
      </c>
      <c r="N9" s="8">
        <f t="shared" si="10"/>
        <v>0</v>
      </c>
      <c r="O9" s="18"/>
      <c r="P9" s="18"/>
      <c r="Q9" s="18"/>
      <c r="R9" s="18"/>
      <c r="S9" s="18"/>
      <c r="T9" s="8">
        <f t="shared" si="17"/>
        <v>0</v>
      </c>
      <c r="U9" s="8">
        <f t="shared" si="11"/>
        <v>0</v>
      </c>
      <c r="V9" s="18"/>
      <c r="W9" s="18"/>
      <c r="X9" s="18"/>
      <c r="Y9" s="18"/>
      <c r="Z9" s="18"/>
      <c r="AA9" s="8">
        <f t="shared" si="5"/>
        <v>0</v>
      </c>
      <c r="AB9" s="8">
        <f t="shared" si="6"/>
        <v>0</v>
      </c>
      <c r="AC9" s="18"/>
      <c r="AD9" s="18"/>
      <c r="AE9" s="18"/>
      <c r="AF9" s="8">
        <f t="shared" si="12"/>
        <v>0</v>
      </c>
      <c r="AH9" s="18">
        <f t="shared" si="13"/>
        <v>0</v>
      </c>
      <c r="AI9" s="16">
        <v>26</v>
      </c>
      <c r="AK9" s="6" t="e">
        <f t="shared" si="14"/>
        <v>#DIV/0!</v>
      </c>
      <c r="AL9" s="19" t="e">
        <f t="shared" si="15"/>
        <v>#DIV/0!</v>
      </c>
      <c r="AM9" s="19" t="e">
        <f t="shared" si="16"/>
        <v>#DIV/0!</v>
      </c>
    </row>
    <row r="10" spans="1:39" hidden="1" x14ac:dyDescent="0.25">
      <c r="A10" s="8">
        <v>27</v>
      </c>
      <c r="C10" s="17">
        <f t="shared" si="8"/>
        <v>44014</v>
      </c>
      <c r="D10" s="18" t="s">
        <v>35</v>
      </c>
      <c r="E10" s="17">
        <f t="shared" si="0"/>
        <v>44020</v>
      </c>
      <c r="G10" s="18"/>
      <c r="H10" s="18"/>
      <c r="I10" s="18"/>
      <c r="J10" s="18"/>
      <c r="K10" s="18"/>
      <c r="L10" s="18"/>
      <c r="M10" s="8">
        <f t="shared" si="9"/>
        <v>0</v>
      </c>
      <c r="N10" s="8">
        <f t="shared" si="10"/>
        <v>0</v>
      </c>
      <c r="O10" s="18"/>
      <c r="P10" s="18"/>
      <c r="Q10" s="18"/>
      <c r="R10" s="18"/>
      <c r="S10" s="18"/>
      <c r="T10" s="8">
        <f t="shared" si="17"/>
        <v>0</v>
      </c>
      <c r="U10" s="8">
        <f t="shared" si="11"/>
        <v>0</v>
      </c>
      <c r="V10" s="18"/>
      <c r="W10" s="18"/>
      <c r="X10" s="18"/>
      <c r="Y10" s="18"/>
      <c r="Z10" s="18"/>
      <c r="AA10" s="8">
        <f t="shared" si="5"/>
        <v>0</v>
      </c>
      <c r="AB10" s="8">
        <f t="shared" si="6"/>
        <v>0</v>
      </c>
      <c r="AC10" s="18"/>
      <c r="AD10" s="18"/>
      <c r="AE10" s="18"/>
      <c r="AF10" s="8">
        <f t="shared" si="12"/>
        <v>0</v>
      </c>
      <c r="AH10" s="18">
        <f t="shared" si="13"/>
        <v>0</v>
      </c>
      <c r="AI10" s="16">
        <v>27</v>
      </c>
      <c r="AK10" s="6" t="e">
        <f t="shared" si="14"/>
        <v>#DIV/0!</v>
      </c>
      <c r="AL10" s="19" t="e">
        <f t="shared" si="15"/>
        <v>#DIV/0!</v>
      </c>
      <c r="AM10" s="19" t="e">
        <f t="shared" si="16"/>
        <v>#DIV/0!</v>
      </c>
    </row>
    <row r="11" spans="1:39" x14ac:dyDescent="0.25">
      <c r="A11" s="8">
        <v>28</v>
      </c>
      <c r="C11" s="17">
        <f t="shared" si="8"/>
        <v>44021</v>
      </c>
      <c r="D11" s="18" t="s">
        <v>35</v>
      </c>
      <c r="E11" s="17">
        <f t="shared" si="0"/>
        <v>44027</v>
      </c>
      <c r="G11" s="18">
        <v>4</v>
      </c>
      <c r="H11" s="18"/>
      <c r="I11" s="18">
        <v>8</v>
      </c>
      <c r="J11" s="18">
        <v>1</v>
      </c>
      <c r="K11" s="18">
        <v>68</v>
      </c>
      <c r="L11" s="18">
        <v>12</v>
      </c>
      <c r="M11" s="8">
        <f t="shared" si="9"/>
        <v>76</v>
      </c>
      <c r="N11" s="8">
        <f t="shared" si="10"/>
        <v>13</v>
      </c>
      <c r="O11" s="18"/>
      <c r="P11" s="18">
        <v>0</v>
      </c>
      <c r="Q11" s="18">
        <v>0</v>
      </c>
      <c r="R11" s="18">
        <v>0</v>
      </c>
      <c r="S11" s="18">
        <v>0</v>
      </c>
      <c r="T11" s="8">
        <f t="shared" si="17"/>
        <v>0</v>
      </c>
      <c r="U11" s="8">
        <f t="shared" si="11"/>
        <v>0</v>
      </c>
      <c r="V11" s="18"/>
      <c r="W11" s="18">
        <v>1</v>
      </c>
      <c r="X11" s="18">
        <v>0</v>
      </c>
      <c r="Y11" s="18">
        <v>12</v>
      </c>
      <c r="Z11" s="18">
        <v>3</v>
      </c>
      <c r="AA11" s="8">
        <f t="shared" si="5"/>
        <v>13</v>
      </c>
      <c r="AB11" s="8">
        <f t="shared" si="6"/>
        <v>3</v>
      </c>
      <c r="AC11" s="18"/>
      <c r="AD11" s="18">
        <v>1</v>
      </c>
      <c r="AE11" s="18">
        <v>8</v>
      </c>
      <c r="AF11" s="8">
        <f t="shared" si="12"/>
        <v>9</v>
      </c>
      <c r="AH11" s="18">
        <f t="shared" si="13"/>
        <v>98</v>
      </c>
      <c r="AI11" s="16">
        <v>28</v>
      </c>
      <c r="AK11" s="6">
        <f t="shared" si="14"/>
        <v>0.17105263157894737</v>
      </c>
      <c r="AL11" s="19" t="e">
        <f t="shared" si="15"/>
        <v>#DIV/0!</v>
      </c>
      <c r="AM11" s="19">
        <f t="shared" si="16"/>
        <v>0.23076923076923078</v>
      </c>
    </row>
    <row r="12" spans="1:39" s="7" customFormat="1" x14ac:dyDescent="0.25">
      <c r="A12" s="8">
        <v>29</v>
      </c>
      <c r="C12" s="17">
        <f t="shared" si="8"/>
        <v>44028</v>
      </c>
      <c r="D12" s="18" t="s">
        <v>35</v>
      </c>
      <c r="E12" s="17">
        <f t="shared" si="0"/>
        <v>44034</v>
      </c>
      <c r="G12" s="18">
        <v>5</v>
      </c>
      <c r="H12" s="18"/>
      <c r="I12" s="18">
        <v>0</v>
      </c>
      <c r="J12" s="18">
        <v>0</v>
      </c>
      <c r="K12" s="18">
        <v>3</v>
      </c>
      <c r="L12" s="18">
        <v>0</v>
      </c>
      <c r="M12" s="8">
        <f t="shared" si="1"/>
        <v>3</v>
      </c>
      <c r="N12" s="8">
        <f t="shared" si="2"/>
        <v>0</v>
      </c>
      <c r="O12" s="8"/>
      <c r="P12" s="18">
        <v>0</v>
      </c>
      <c r="Q12" s="18">
        <v>0</v>
      </c>
      <c r="R12" s="18">
        <v>0</v>
      </c>
      <c r="S12" s="18">
        <v>0</v>
      </c>
      <c r="T12" s="8">
        <f t="shared" si="3"/>
        <v>0</v>
      </c>
      <c r="U12" s="8">
        <f>Q12+S12</f>
        <v>0</v>
      </c>
      <c r="V12" s="8"/>
      <c r="W12" s="18">
        <v>2</v>
      </c>
      <c r="X12" s="18">
        <v>2</v>
      </c>
      <c r="Y12" s="18">
        <v>3</v>
      </c>
      <c r="Z12" s="18">
        <v>2</v>
      </c>
      <c r="AA12" s="8">
        <f t="shared" si="5"/>
        <v>5</v>
      </c>
      <c r="AB12" s="8">
        <f t="shared" si="6"/>
        <v>4</v>
      </c>
      <c r="AC12" s="8"/>
      <c r="AD12" s="18">
        <v>1</v>
      </c>
      <c r="AE12" s="18">
        <v>1</v>
      </c>
      <c r="AF12" s="8">
        <f t="shared" si="12"/>
        <v>2</v>
      </c>
      <c r="AH12" s="18">
        <f t="shared" si="13"/>
        <v>10</v>
      </c>
      <c r="AI12" s="16">
        <v>29</v>
      </c>
      <c r="AK12" s="6">
        <f t="shared" si="14"/>
        <v>0</v>
      </c>
      <c r="AL12" s="19" t="e">
        <f t="shared" si="15"/>
        <v>#DIV/0!</v>
      </c>
      <c r="AM12" s="19">
        <f t="shared" si="16"/>
        <v>0.8</v>
      </c>
    </row>
    <row r="13" spans="1:39" s="7" customFormat="1" x14ac:dyDescent="0.25">
      <c r="A13" s="8">
        <v>30</v>
      </c>
      <c r="C13" s="17">
        <f>C12+7</f>
        <v>44035</v>
      </c>
      <c r="D13" s="18" t="s">
        <v>35</v>
      </c>
      <c r="E13" s="17">
        <f>C13+6</f>
        <v>44041</v>
      </c>
      <c r="G13" s="18">
        <v>5</v>
      </c>
      <c r="H13" s="18"/>
      <c r="I13" s="18">
        <v>0</v>
      </c>
      <c r="J13" s="18">
        <v>0</v>
      </c>
      <c r="K13" s="18">
        <v>1</v>
      </c>
      <c r="L13" s="18">
        <v>0</v>
      </c>
      <c r="M13" s="8">
        <f t="shared" ref="M13:N17" si="18">K13+I13</f>
        <v>1</v>
      </c>
      <c r="N13" s="8">
        <f t="shared" si="18"/>
        <v>0</v>
      </c>
      <c r="O13" s="8"/>
      <c r="P13" s="18">
        <v>0</v>
      </c>
      <c r="Q13" s="18">
        <v>0</v>
      </c>
      <c r="R13" s="18">
        <v>0</v>
      </c>
      <c r="S13" s="18">
        <v>0</v>
      </c>
      <c r="T13" s="8">
        <f t="shared" ref="T13:U17" si="19">P13+R13</f>
        <v>0</v>
      </c>
      <c r="U13" s="8">
        <f t="shared" si="19"/>
        <v>0</v>
      </c>
      <c r="V13" s="8"/>
      <c r="W13" s="18">
        <v>1</v>
      </c>
      <c r="X13" s="18">
        <v>0</v>
      </c>
      <c r="Y13" s="18">
        <v>0</v>
      </c>
      <c r="Z13" s="18">
        <v>0</v>
      </c>
      <c r="AA13" s="8">
        <f t="shared" si="5"/>
        <v>1</v>
      </c>
      <c r="AB13" s="8">
        <f t="shared" si="6"/>
        <v>0</v>
      </c>
      <c r="AC13" s="8"/>
      <c r="AD13" s="18">
        <v>1</v>
      </c>
      <c r="AE13" s="18">
        <v>1</v>
      </c>
      <c r="AF13" s="8">
        <f t="shared" si="12"/>
        <v>2</v>
      </c>
      <c r="AH13" s="18">
        <f t="shared" si="13"/>
        <v>4</v>
      </c>
      <c r="AI13" s="16">
        <v>30</v>
      </c>
      <c r="AK13" s="6">
        <f t="shared" si="14"/>
        <v>0</v>
      </c>
      <c r="AL13" s="19" t="e">
        <f t="shared" si="15"/>
        <v>#DIV/0!</v>
      </c>
      <c r="AM13" s="19">
        <f t="shared" si="16"/>
        <v>0</v>
      </c>
    </row>
    <row r="14" spans="1:39" x14ac:dyDescent="0.25">
      <c r="A14" s="8">
        <v>31</v>
      </c>
      <c r="B14" s="18"/>
      <c r="C14" s="17">
        <f t="shared" ref="C14" si="20">C13+7</f>
        <v>44042</v>
      </c>
      <c r="D14" s="18" t="s">
        <v>35</v>
      </c>
      <c r="E14" s="17">
        <f t="shared" ref="E14:E19" si="21">E13+7</f>
        <v>44048</v>
      </c>
      <c r="F14" s="18"/>
      <c r="G14" s="18"/>
      <c r="H14" s="18"/>
      <c r="I14" s="20"/>
      <c r="J14" s="20"/>
      <c r="K14" s="20"/>
      <c r="L14" s="20"/>
      <c r="M14" s="8">
        <f t="shared" ref="M14" si="22">K14+I14</f>
        <v>0</v>
      </c>
      <c r="N14" s="8">
        <f t="shared" ref="N14" si="23">L14+J14</f>
        <v>0</v>
      </c>
      <c r="O14" s="8"/>
      <c r="P14" s="18"/>
      <c r="Q14" s="18"/>
      <c r="R14" s="18"/>
      <c r="S14" s="18"/>
      <c r="T14" s="8">
        <f t="shared" ref="T14" si="24">P14+R14</f>
        <v>0</v>
      </c>
      <c r="U14" s="8">
        <f t="shared" ref="U14" si="25">Q14+S14</f>
        <v>0</v>
      </c>
      <c r="V14" s="8"/>
      <c r="W14" s="18"/>
      <c r="X14" s="18"/>
      <c r="Y14" s="18"/>
      <c r="Z14" s="18"/>
      <c r="AA14" s="8">
        <f t="shared" si="5"/>
        <v>0</v>
      </c>
      <c r="AB14" s="8">
        <f t="shared" si="6"/>
        <v>0</v>
      </c>
      <c r="AC14" s="8"/>
      <c r="AD14" s="18"/>
      <c r="AE14" s="18"/>
      <c r="AF14" s="8">
        <f t="shared" si="12"/>
        <v>0</v>
      </c>
      <c r="AH14" s="18">
        <f t="shared" si="13"/>
        <v>0</v>
      </c>
      <c r="AI14" s="16">
        <v>31</v>
      </c>
      <c r="AK14" s="6" t="e">
        <f t="shared" si="14"/>
        <v>#DIV/0!</v>
      </c>
      <c r="AL14" s="19" t="e">
        <f t="shared" si="15"/>
        <v>#DIV/0!</v>
      </c>
      <c r="AM14" s="19" t="e">
        <f t="shared" si="16"/>
        <v>#DIV/0!</v>
      </c>
    </row>
    <row r="15" spans="1:39" ht="15.6" x14ac:dyDescent="0.25">
      <c r="A15" s="8">
        <v>32</v>
      </c>
      <c r="B15" s="18"/>
      <c r="C15" s="17">
        <f t="shared" ref="C15:C19" si="26">C14+7</f>
        <v>44049</v>
      </c>
      <c r="D15" s="18" t="s">
        <v>35</v>
      </c>
      <c r="E15" s="17">
        <f t="shared" si="21"/>
        <v>44055</v>
      </c>
      <c r="F15" s="21"/>
      <c r="G15" s="18"/>
      <c r="H15" s="18"/>
      <c r="I15" s="18"/>
      <c r="J15" s="18"/>
      <c r="K15" s="18"/>
      <c r="L15" s="18"/>
      <c r="M15" s="8">
        <f t="shared" si="18"/>
        <v>0</v>
      </c>
      <c r="N15" s="8">
        <f t="shared" si="18"/>
        <v>0</v>
      </c>
      <c r="O15" s="8"/>
      <c r="P15" s="18"/>
      <c r="Q15" s="18"/>
      <c r="R15" s="18"/>
      <c r="S15" s="18"/>
      <c r="T15" s="8">
        <f>P15+R15</f>
        <v>0</v>
      </c>
      <c r="U15" s="8">
        <f t="shared" si="19"/>
        <v>0</v>
      </c>
      <c r="V15" s="8"/>
      <c r="W15" s="18"/>
      <c r="X15" s="18"/>
      <c r="Y15" s="18"/>
      <c r="Z15" s="18"/>
      <c r="AA15" s="8">
        <f t="shared" si="5"/>
        <v>0</v>
      </c>
      <c r="AB15" s="8">
        <f t="shared" si="6"/>
        <v>0</v>
      </c>
      <c r="AC15" s="8"/>
      <c r="AD15" s="18"/>
      <c r="AE15" s="18"/>
      <c r="AF15" s="8">
        <f t="shared" si="12"/>
        <v>0</v>
      </c>
      <c r="AH15" s="18">
        <f t="shared" si="13"/>
        <v>0</v>
      </c>
      <c r="AI15" s="16">
        <v>32</v>
      </c>
      <c r="AK15" s="6" t="e">
        <f t="shared" si="14"/>
        <v>#DIV/0!</v>
      </c>
      <c r="AL15" s="19" t="e">
        <f t="shared" si="15"/>
        <v>#DIV/0!</v>
      </c>
      <c r="AM15" s="19" t="e">
        <f t="shared" si="16"/>
        <v>#DIV/0!</v>
      </c>
    </row>
    <row r="16" spans="1:39" ht="15.6" x14ac:dyDescent="0.25">
      <c r="A16" s="8">
        <v>33</v>
      </c>
      <c r="B16" s="18"/>
      <c r="C16" s="17">
        <f t="shared" si="26"/>
        <v>44056</v>
      </c>
      <c r="D16" s="18" t="s">
        <v>35</v>
      </c>
      <c r="E16" s="17">
        <f t="shared" si="21"/>
        <v>44062</v>
      </c>
      <c r="F16" s="21"/>
      <c r="G16" s="18"/>
      <c r="H16" s="18"/>
      <c r="I16" s="18"/>
      <c r="J16" s="18"/>
      <c r="K16" s="18"/>
      <c r="L16" s="18"/>
      <c r="M16" s="8">
        <f t="shared" si="18"/>
        <v>0</v>
      </c>
      <c r="N16" s="8">
        <f t="shared" si="18"/>
        <v>0</v>
      </c>
      <c r="O16" s="8"/>
      <c r="P16" s="18"/>
      <c r="Q16" s="18"/>
      <c r="R16" s="18"/>
      <c r="S16" s="18"/>
      <c r="T16" s="8">
        <f t="shared" si="19"/>
        <v>0</v>
      </c>
      <c r="U16" s="8">
        <f t="shared" si="19"/>
        <v>0</v>
      </c>
      <c r="V16" s="8"/>
      <c r="W16" s="18"/>
      <c r="X16" s="18"/>
      <c r="Y16" s="18"/>
      <c r="Z16" s="18"/>
      <c r="AA16" s="8">
        <f t="shared" si="5"/>
        <v>0</v>
      </c>
      <c r="AB16" s="8">
        <f t="shared" si="6"/>
        <v>0</v>
      </c>
      <c r="AC16" s="8"/>
      <c r="AD16" s="18"/>
      <c r="AE16" s="18"/>
      <c r="AF16" s="8">
        <f t="shared" si="12"/>
        <v>0</v>
      </c>
      <c r="AH16" s="18">
        <f t="shared" si="13"/>
        <v>0</v>
      </c>
      <c r="AI16" s="16">
        <v>33</v>
      </c>
      <c r="AK16" s="6" t="e">
        <f t="shared" si="14"/>
        <v>#DIV/0!</v>
      </c>
      <c r="AL16" s="19" t="e">
        <f t="shared" si="15"/>
        <v>#DIV/0!</v>
      </c>
      <c r="AM16" s="19" t="e">
        <f t="shared" si="16"/>
        <v>#DIV/0!</v>
      </c>
    </row>
    <row r="17" spans="1:39" ht="15.6" x14ac:dyDescent="0.25">
      <c r="A17" s="8">
        <v>34</v>
      </c>
      <c r="B17" s="18"/>
      <c r="C17" s="17">
        <f t="shared" si="26"/>
        <v>44063</v>
      </c>
      <c r="D17" s="18" t="s">
        <v>35</v>
      </c>
      <c r="E17" s="17">
        <f t="shared" si="21"/>
        <v>44069</v>
      </c>
      <c r="F17" s="21"/>
      <c r="G17" s="18"/>
      <c r="H17" s="18"/>
      <c r="I17" s="18"/>
      <c r="J17" s="18"/>
      <c r="K17" s="18"/>
      <c r="L17" s="18"/>
      <c r="M17" s="8">
        <f t="shared" si="18"/>
        <v>0</v>
      </c>
      <c r="N17" s="8">
        <f t="shared" si="18"/>
        <v>0</v>
      </c>
      <c r="O17" s="8"/>
      <c r="P17" s="18"/>
      <c r="Q17" s="18"/>
      <c r="R17" s="18"/>
      <c r="S17" s="18"/>
      <c r="T17" s="8">
        <f t="shared" si="19"/>
        <v>0</v>
      </c>
      <c r="U17" s="8">
        <f t="shared" si="19"/>
        <v>0</v>
      </c>
      <c r="V17" s="8"/>
      <c r="W17" s="18"/>
      <c r="X17" s="18"/>
      <c r="Y17" s="18"/>
      <c r="Z17" s="18"/>
      <c r="AA17" s="8">
        <f t="shared" si="5"/>
        <v>0</v>
      </c>
      <c r="AB17" s="8">
        <f t="shared" si="6"/>
        <v>0</v>
      </c>
      <c r="AC17" s="8"/>
      <c r="AD17" s="18"/>
      <c r="AE17" s="18"/>
      <c r="AF17" s="8">
        <f t="shared" si="12"/>
        <v>0</v>
      </c>
      <c r="AH17" s="18">
        <f t="shared" si="13"/>
        <v>0</v>
      </c>
      <c r="AI17" s="16">
        <v>34</v>
      </c>
      <c r="AK17" s="6" t="e">
        <f t="shared" si="14"/>
        <v>#DIV/0!</v>
      </c>
      <c r="AL17" s="19" t="e">
        <f t="shared" si="15"/>
        <v>#DIV/0!</v>
      </c>
      <c r="AM17" s="19" t="e">
        <f t="shared" si="16"/>
        <v>#DIV/0!</v>
      </c>
    </row>
    <row r="18" spans="1:39" ht="15.6" x14ac:dyDescent="0.25">
      <c r="A18" s="8">
        <v>35</v>
      </c>
      <c r="B18" s="18"/>
      <c r="C18" s="17">
        <f t="shared" si="26"/>
        <v>44070</v>
      </c>
      <c r="D18" s="18" t="s">
        <v>35</v>
      </c>
      <c r="E18" s="17">
        <f t="shared" si="21"/>
        <v>44076</v>
      </c>
      <c r="F18" s="21"/>
      <c r="G18" s="18"/>
      <c r="H18" s="18"/>
      <c r="I18" s="18"/>
      <c r="J18" s="18"/>
      <c r="K18" s="18"/>
      <c r="L18" s="18"/>
      <c r="M18" s="8">
        <f t="shared" ref="M18:M22" si="27">K18+I18</f>
        <v>0</v>
      </c>
      <c r="N18" s="8">
        <f t="shared" ref="N18:N22" si="28">L18+J18</f>
        <v>0</v>
      </c>
      <c r="O18" s="8"/>
      <c r="P18" s="18"/>
      <c r="Q18" s="18"/>
      <c r="R18" s="18"/>
      <c r="S18" s="18"/>
      <c r="T18" s="8">
        <f t="shared" ref="T18:T22" si="29">P18+R18</f>
        <v>0</v>
      </c>
      <c r="U18" s="8">
        <f t="shared" ref="U18:U22" si="30">Q18+S18</f>
        <v>0</v>
      </c>
      <c r="V18" s="8"/>
      <c r="W18" s="18"/>
      <c r="X18" s="18"/>
      <c r="Y18" s="18"/>
      <c r="Z18" s="18"/>
      <c r="AA18" s="8">
        <f t="shared" ref="AA18:AA22" si="31">Y18+W18</f>
        <v>0</v>
      </c>
      <c r="AB18" s="8">
        <f t="shared" ref="AB18:AB22" si="32">Z18+X18</f>
        <v>0</v>
      </c>
      <c r="AC18" s="8"/>
      <c r="AD18" s="18"/>
      <c r="AE18" s="18"/>
      <c r="AF18" s="8">
        <f t="shared" si="12"/>
        <v>0</v>
      </c>
      <c r="AH18" s="18">
        <f t="shared" si="13"/>
        <v>0</v>
      </c>
      <c r="AI18" s="16">
        <v>35</v>
      </c>
      <c r="AK18" s="6" t="e">
        <f t="shared" si="14"/>
        <v>#DIV/0!</v>
      </c>
      <c r="AL18" s="19" t="e">
        <f t="shared" si="15"/>
        <v>#DIV/0!</v>
      </c>
      <c r="AM18" s="19" t="e">
        <f t="shared" si="16"/>
        <v>#DIV/0!</v>
      </c>
    </row>
    <row r="19" spans="1:39" ht="15.6" x14ac:dyDescent="0.25">
      <c r="A19" s="8">
        <v>36</v>
      </c>
      <c r="B19" s="18"/>
      <c r="C19" s="17">
        <f t="shared" si="26"/>
        <v>44077</v>
      </c>
      <c r="D19" s="18" t="s">
        <v>35</v>
      </c>
      <c r="E19" s="17">
        <f t="shared" si="21"/>
        <v>44083</v>
      </c>
      <c r="F19" s="21"/>
      <c r="G19" s="18"/>
      <c r="H19" s="18"/>
      <c r="I19" s="18"/>
      <c r="J19" s="18"/>
      <c r="K19" s="18"/>
      <c r="L19" s="18"/>
      <c r="M19" s="8">
        <f t="shared" si="27"/>
        <v>0</v>
      </c>
      <c r="N19" s="8">
        <f t="shared" si="28"/>
        <v>0</v>
      </c>
      <c r="O19" s="8"/>
      <c r="P19" s="18"/>
      <c r="Q19" s="18"/>
      <c r="R19" s="18"/>
      <c r="S19" s="18"/>
      <c r="T19" s="8">
        <f t="shared" si="29"/>
        <v>0</v>
      </c>
      <c r="U19" s="8">
        <f t="shared" si="30"/>
        <v>0</v>
      </c>
      <c r="V19" s="8"/>
      <c r="W19" s="18"/>
      <c r="X19" s="18"/>
      <c r="Y19" s="18"/>
      <c r="Z19" s="18"/>
      <c r="AA19" s="8">
        <f t="shared" si="31"/>
        <v>0</v>
      </c>
      <c r="AB19" s="8">
        <f t="shared" si="32"/>
        <v>0</v>
      </c>
      <c r="AC19" s="8"/>
      <c r="AD19" s="18"/>
      <c r="AE19" s="18"/>
      <c r="AF19" s="8">
        <f t="shared" si="12"/>
        <v>0</v>
      </c>
      <c r="AH19" s="18">
        <f t="shared" si="13"/>
        <v>0</v>
      </c>
      <c r="AI19" s="16">
        <v>36</v>
      </c>
      <c r="AK19" s="6" t="e">
        <f t="shared" si="14"/>
        <v>#DIV/0!</v>
      </c>
      <c r="AL19" s="19" t="e">
        <f t="shared" si="15"/>
        <v>#DIV/0!</v>
      </c>
      <c r="AM19" s="19" t="e">
        <f t="shared" si="16"/>
        <v>#DIV/0!</v>
      </c>
    </row>
    <row r="20" spans="1:39" ht="15.6" x14ac:dyDescent="0.25">
      <c r="A20" s="8">
        <v>37</v>
      </c>
      <c r="B20" s="18"/>
      <c r="C20" s="17">
        <f>C19+7</f>
        <v>44084</v>
      </c>
      <c r="D20" s="18" t="s">
        <v>35</v>
      </c>
      <c r="E20" s="17">
        <f>E19+7</f>
        <v>44090</v>
      </c>
      <c r="F20" s="21"/>
      <c r="G20" s="18"/>
      <c r="H20" s="18"/>
      <c r="I20" s="18"/>
      <c r="J20" s="18"/>
      <c r="K20" s="18"/>
      <c r="L20" s="18"/>
      <c r="M20" s="8">
        <f t="shared" si="27"/>
        <v>0</v>
      </c>
      <c r="N20" s="8">
        <f t="shared" si="28"/>
        <v>0</v>
      </c>
      <c r="O20" s="8"/>
      <c r="P20" s="18"/>
      <c r="Q20" s="18"/>
      <c r="R20" s="18"/>
      <c r="S20" s="18"/>
      <c r="T20" s="8">
        <f t="shared" si="29"/>
        <v>0</v>
      </c>
      <c r="U20" s="8">
        <f t="shared" si="30"/>
        <v>0</v>
      </c>
      <c r="V20" s="8"/>
      <c r="W20" s="18"/>
      <c r="X20" s="18"/>
      <c r="Y20" s="18"/>
      <c r="Z20" s="18"/>
      <c r="AA20" s="8">
        <f t="shared" si="31"/>
        <v>0</v>
      </c>
      <c r="AB20" s="8">
        <f t="shared" si="32"/>
        <v>0</v>
      </c>
      <c r="AC20" s="8"/>
      <c r="AD20" s="18"/>
      <c r="AE20" s="18"/>
      <c r="AF20" s="8">
        <f t="shared" si="12"/>
        <v>0</v>
      </c>
      <c r="AH20" s="18">
        <f t="shared" ref="AH20:AH46" si="33">AF20+AA20+T20+M20</f>
        <v>0</v>
      </c>
      <c r="AI20" s="16">
        <v>37</v>
      </c>
      <c r="AK20" s="6" t="e">
        <f t="shared" si="14"/>
        <v>#DIV/0!</v>
      </c>
      <c r="AL20" s="19" t="e">
        <f t="shared" si="15"/>
        <v>#DIV/0!</v>
      </c>
      <c r="AM20" s="19" t="e">
        <f t="shared" si="16"/>
        <v>#DIV/0!</v>
      </c>
    </row>
    <row r="21" spans="1:39" x14ac:dyDescent="0.25">
      <c r="A21" s="8">
        <v>38</v>
      </c>
      <c r="B21" s="18"/>
      <c r="C21" s="17">
        <f t="shared" ref="C21:C34" si="34">C20+7</f>
        <v>44091</v>
      </c>
      <c r="D21" s="18" t="s">
        <v>35</v>
      </c>
      <c r="E21" s="17">
        <f t="shared" ref="E21:E34" si="35">E20+7</f>
        <v>44097</v>
      </c>
      <c r="F21" s="18"/>
      <c r="G21" s="18"/>
      <c r="H21" s="18"/>
      <c r="I21" s="18"/>
      <c r="J21" s="18"/>
      <c r="K21" s="18"/>
      <c r="L21" s="18"/>
      <c r="M21" s="8">
        <f t="shared" si="27"/>
        <v>0</v>
      </c>
      <c r="N21" s="8">
        <f t="shared" si="28"/>
        <v>0</v>
      </c>
      <c r="O21" s="8"/>
      <c r="P21" s="18"/>
      <c r="Q21" s="18"/>
      <c r="R21" s="18"/>
      <c r="S21" s="18"/>
      <c r="T21" s="8">
        <f t="shared" si="29"/>
        <v>0</v>
      </c>
      <c r="U21" s="8">
        <f t="shared" si="30"/>
        <v>0</v>
      </c>
      <c r="V21" s="8"/>
      <c r="W21" s="18"/>
      <c r="X21" s="18"/>
      <c r="Y21" s="18"/>
      <c r="Z21" s="18"/>
      <c r="AA21" s="8">
        <f t="shared" si="31"/>
        <v>0</v>
      </c>
      <c r="AB21" s="8">
        <f t="shared" si="32"/>
        <v>0</v>
      </c>
      <c r="AC21" s="8"/>
      <c r="AD21" s="18"/>
      <c r="AE21" s="18"/>
      <c r="AF21" s="8">
        <f t="shared" si="12"/>
        <v>0</v>
      </c>
      <c r="AH21" s="18">
        <f t="shared" si="33"/>
        <v>0</v>
      </c>
      <c r="AI21" s="16">
        <v>38</v>
      </c>
      <c r="AK21" s="6" t="e">
        <f t="shared" si="14"/>
        <v>#DIV/0!</v>
      </c>
      <c r="AL21" s="19" t="e">
        <f t="shared" si="15"/>
        <v>#DIV/0!</v>
      </c>
      <c r="AM21" s="19" t="e">
        <f t="shared" si="16"/>
        <v>#DIV/0!</v>
      </c>
    </row>
    <row r="22" spans="1:39" x14ac:dyDescent="0.25">
      <c r="A22" s="8">
        <v>39</v>
      </c>
      <c r="B22" s="18"/>
      <c r="C22" s="17">
        <f t="shared" si="34"/>
        <v>44098</v>
      </c>
      <c r="D22" s="18" t="s">
        <v>35</v>
      </c>
      <c r="E22" s="17">
        <f t="shared" si="35"/>
        <v>44104</v>
      </c>
      <c r="F22" s="18"/>
      <c r="G22" s="18"/>
      <c r="H22" s="18"/>
      <c r="I22" s="18"/>
      <c r="J22" s="18"/>
      <c r="K22" s="18"/>
      <c r="L22" s="18"/>
      <c r="M22" s="8">
        <f t="shared" si="27"/>
        <v>0</v>
      </c>
      <c r="N22" s="8">
        <f t="shared" si="28"/>
        <v>0</v>
      </c>
      <c r="O22" s="8"/>
      <c r="P22" s="18"/>
      <c r="Q22" s="18"/>
      <c r="R22" s="18"/>
      <c r="S22" s="18"/>
      <c r="T22" s="8">
        <f t="shared" si="29"/>
        <v>0</v>
      </c>
      <c r="U22" s="8">
        <f t="shared" si="30"/>
        <v>0</v>
      </c>
      <c r="V22" s="8"/>
      <c r="W22" s="18"/>
      <c r="X22" s="18"/>
      <c r="Y22" s="18"/>
      <c r="Z22" s="18"/>
      <c r="AA22" s="8">
        <f t="shared" si="31"/>
        <v>0</v>
      </c>
      <c r="AB22" s="8">
        <f t="shared" si="32"/>
        <v>0</v>
      </c>
      <c r="AC22" s="8"/>
      <c r="AD22" s="18"/>
      <c r="AE22" s="18"/>
      <c r="AF22" s="8">
        <f t="shared" si="12"/>
        <v>0</v>
      </c>
      <c r="AH22" s="18">
        <f t="shared" si="33"/>
        <v>0</v>
      </c>
      <c r="AI22" s="16">
        <v>39</v>
      </c>
      <c r="AK22" s="6" t="e">
        <f t="shared" si="14"/>
        <v>#DIV/0!</v>
      </c>
      <c r="AL22" s="19" t="e">
        <f t="shared" si="15"/>
        <v>#DIV/0!</v>
      </c>
      <c r="AM22" s="19" t="e">
        <f t="shared" si="16"/>
        <v>#DIV/0!</v>
      </c>
    </row>
    <row r="23" spans="1:39" x14ac:dyDescent="0.25">
      <c r="A23" s="8">
        <v>40</v>
      </c>
      <c r="B23" s="18"/>
      <c r="C23" s="17">
        <f t="shared" si="34"/>
        <v>44105</v>
      </c>
      <c r="D23" s="18" t="s">
        <v>35</v>
      </c>
      <c r="E23" s="17">
        <f t="shared" si="35"/>
        <v>44111</v>
      </c>
      <c r="F23" s="18"/>
      <c r="G23" s="18"/>
      <c r="H23" s="18"/>
      <c r="I23" s="18"/>
      <c r="J23" s="18"/>
      <c r="K23" s="18"/>
      <c r="L23" s="18"/>
      <c r="M23" s="8">
        <f t="shared" ref="M23:M24" si="36">K23+I23</f>
        <v>0</v>
      </c>
      <c r="N23" s="8">
        <f t="shared" ref="N23:N24" si="37">L23+J23</f>
        <v>0</v>
      </c>
      <c r="O23" s="8"/>
      <c r="P23" s="18"/>
      <c r="Q23" s="18"/>
      <c r="R23" s="18"/>
      <c r="S23" s="18"/>
      <c r="T23" s="8">
        <f t="shared" ref="T23:T24" si="38">P23+R23</f>
        <v>0</v>
      </c>
      <c r="U23" s="8">
        <f t="shared" ref="U23:U24" si="39">Q23+S23</f>
        <v>0</v>
      </c>
      <c r="V23" s="8"/>
      <c r="W23" s="18"/>
      <c r="X23" s="18"/>
      <c r="Y23" s="18"/>
      <c r="Z23" s="18"/>
      <c r="AA23" s="8">
        <f t="shared" ref="AA23" si="40">Y23+W23</f>
        <v>0</v>
      </c>
      <c r="AB23" s="8">
        <f t="shared" ref="AB23" si="41">Z23+X23</f>
        <v>0</v>
      </c>
      <c r="AC23" s="8"/>
      <c r="AD23" s="18"/>
      <c r="AE23" s="18"/>
      <c r="AF23" s="8">
        <f t="shared" ref="AF23:AF34" si="42">SUM(AD23:AE23)</f>
        <v>0</v>
      </c>
      <c r="AH23" s="18">
        <f t="shared" si="33"/>
        <v>0</v>
      </c>
      <c r="AI23" s="16">
        <v>40</v>
      </c>
      <c r="AK23" s="6" t="e">
        <f t="shared" si="14"/>
        <v>#DIV/0!</v>
      </c>
      <c r="AL23" s="19" t="e">
        <f t="shared" si="15"/>
        <v>#DIV/0!</v>
      </c>
      <c r="AM23" s="19" t="e">
        <f t="shared" si="16"/>
        <v>#DIV/0!</v>
      </c>
    </row>
    <row r="24" spans="1:39" x14ac:dyDescent="0.25">
      <c r="A24" s="8">
        <v>41</v>
      </c>
      <c r="B24" s="18"/>
      <c r="C24" s="17">
        <f t="shared" si="34"/>
        <v>44112</v>
      </c>
      <c r="D24" s="18" t="s">
        <v>35</v>
      </c>
      <c r="E24" s="17">
        <f t="shared" si="35"/>
        <v>44118</v>
      </c>
      <c r="F24" s="18"/>
      <c r="G24" s="18"/>
      <c r="H24" s="18"/>
      <c r="I24" s="18"/>
      <c r="J24" s="18"/>
      <c r="K24" s="18"/>
      <c r="L24" s="18"/>
      <c r="M24" s="8">
        <f t="shared" si="36"/>
        <v>0</v>
      </c>
      <c r="N24" s="8">
        <f t="shared" si="37"/>
        <v>0</v>
      </c>
      <c r="O24" s="8"/>
      <c r="P24" s="18"/>
      <c r="Q24" s="18"/>
      <c r="R24" s="18"/>
      <c r="S24" s="18"/>
      <c r="T24" s="8">
        <f t="shared" si="38"/>
        <v>0</v>
      </c>
      <c r="U24" s="8">
        <f t="shared" si="39"/>
        <v>0</v>
      </c>
      <c r="V24" s="8"/>
      <c r="W24" s="18"/>
      <c r="X24" s="18"/>
      <c r="Y24" s="18"/>
      <c r="Z24" s="18"/>
      <c r="AA24" s="8">
        <f t="shared" ref="AA24:AA34" si="43">Y24+W24</f>
        <v>0</v>
      </c>
      <c r="AB24" s="8">
        <f t="shared" ref="AB24:AB34" si="44">Z24+X24</f>
        <v>0</v>
      </c>
      <c r="AC24" s="8"/>
      <c r="AD24" s="18"/>
      <c r="AE24" s="18"/>
      <c r="AF24" s="8">
        <f t="shared" si="42"/>
        <v>0</v>
      </c>
      <c r="AH24" s="18">
        <f t="shared" si="33"/>
        <v>0</v>
      </c>
      <c r="AI24" s="16">
        <v>41</v>
      </c>
      <c r="AK24" s="6" t="e">
        <f t="shared" si="14"/>
        <v>#DIV/0!</v>
      </c>
      <c r="AL24" s="19" t="e">
        <f t="shared" si="15"/>
        <v>#DIV/0!</v>
      </c>
      <c r="AM24" s="19" t="e">
        <f t="shared" si="16"/>
        <v>#DIV/0!</v>
      </c>
    </row>
    <row r="25" spans="1:39" x14ac:dyDescent="0.25">
      <c r="A25" s="8">
        <v>42</v>
      </c>
      <c r="B25" s="18"/>
      <c r="C25" s="17">
        <f t="shared" si="34"/>
        <v>44119</v>
      </c>
      <c r="D25" s="18" t="s">
        <v>35</v>
      </c>
      <c r="E25" s="17">
        <f t="shared" si="35"/>
        <v>44125</v>
      </c>
      <c r="F25" s="18"/>
      <c r="G25" s="18"/>
      <c r="H25" s="18"/>
      <c r="I25" s="18"/>
      <c r="J25" s="18"/>
      <c r="K25" s="18"/>
      <c r="L25" s="18"/>
      <c r="M25" s="8">
        <f t="shared" ref="M25:M34" si="45">K25+I25</f>
        <v>0</v>
      </c>
      <c r="N25" s="8">
        <f t="shared" ref="N25:N34" si="46">L25+J25</f>
        <v>0</v>
      </c>
      <c r="O25" s="8"/>
      <c r="P25" s="18"/>
      <c r="Q25" s="18"/>
      <c r="R25" s="18"/>
      <c r="S25" s="18"/>
      <c r="T25" s="8">
        <f t="shared" ref="T25:T34" si="47">P25+R25</f>
        <v>0</v>
      </c>
      <c r="U25" s="8">
        <f t="shared" ref="U25:U34" si="48">Q25+S25</f>
        <v>0</v>
      </c>
      <c r="V25" s="8"/>
      <c r="W25" s="18"/>
      <c r="X25" s="18"/>
      <c r="Y25" s="18"/>
      <c r="Z25" s="18"/>
      <c r="AA25" s="8">
        <f t="shared" si="43"/>
        <v>0</v>
      </c>
      <c r="AB25" s="8">
        <f t="shared" si="44"/>
        <v>0</v>
      </c>
      <c r="AC25" s="8"/>
      <c r="AD25" s="18"/>
      <c r="AE25" s="18"/>
      <c r="AF25" s="8">
        <f t="shared" si="42"/>
        <v>0</v>
      </c>
      <c r="AH25" s="18">
        <f t="shared" si="33"/>
        <v>0</v>
      </c>
      <c r="AI25" s="16">
        <v>42</v>
      </c>
      <c r="AK25" s="6" t="e">
        <f t="shared" ref="AK25:AK34" si="49">N25/M25</f>
        <v>#DIV/0!</v>
      </c>
      <c r="AL25" s="19" t="e">
        <f t="shared" ref="AL25:AL34" si="50">U25/T25</f>
        <v>#DIV/0!</v>
      </c>
      <c r="AM25" s="19" t="e">
        <f t="shared" ref="AM25:AM34" si="51">AB25/AA25</f>
        <v>#DIV/0!</v>
      </c>
    </row>
    <row r="26" spans="1:39" x14ac:dyDescent="0.25">
      <c r="A26" s="8">
        <v>43</v>
      </c>
      <c r="B26" s="18"/>
      <c r="C26" s="17">
        <f t="shared" si="34"/>
        <v>44126</v>
      </c>
      <c r="D26" s="18" t="s">
        <v>35</v>
      </c>
      <c r="E26" s="17">
        <f t="shared" si="35"/>
        <v>44132</v>
      </c>
      <c r="F26" s="18"/>
      <c r="G26" s="18"/>
      <c r="H26" s="18"/>
      <c r="I26" s="18"/>
      <c r="J26" s="18"/>
      <c r="K26" s="18"/>
      <c r="L26" s="18"/>
      <c r="M26" s="8">
        <f t="shared" si="45"/>
        <v>0</v>
      </c>
      <c r="N26" s="8">
        <f t="shared" si="46"/>
        <v>0</v>
      </c>
      <c r="O26" s="8"/>
      <c r="P26" s="18"/>
      <c r="Q26" s="18"/>
      <c r="R26" s="18"/>
      <c r="S26" s="18"/>
      <c r="T26" s="8">
        <f t="shared" si="47"/>
        <v>0</v>
      </c>
      <c r="U26" s="8">
        <f t="shared" si="48"/>
        <v>0</v>
      </c>
      <c r="V26" s="8"/>
      <c r="W26" s="18"/>
      <c r="X26" s="18"/>
      <c r="Y26" s="18"/>
      <c r="Z26" s="18"/>
      <c r="AA26" s="8">
        <f t="shared" si="43"/>
        <v>0</v>
      </c>
      <c r="AB26" s="8">
        <f t="shared" si="44"/>
        <v>0</v>
      </c>
      <c r="AC26" s="8"/>
      <c r="AD26" s="18"/>
      <c r="AE26" s="18"/>
      <c r="AF26" s="8">
        <f t="shared" si="42"/>
        <v>0</v>
      </c>
      <c r="AH26" s="18">
        <f t="shared" si="33"/>
        <v>0</v>
      </c>
      <c r="AI26" s="16">
        <v>43</v>
      </c>
      <c r="AK26" s="6" t="e">
        <f t="shared" si="49"/>
        <v>#DIV/0!</v>
      </c>
      <c r="AL26" s="19" t="e">
        <f t="shared" si="50"/>
        <v>#DIV/0!</v>
      </c>
      <c r="AM26" s="19" t="e">
        <f t="shared" si="51"/>
        <v>#DIV/0!</v>
      </c>
    </row>
    <row r="27" spans="1:39" x14ac:dyDescent="0.25">
      <c r="A27" s="8">
        <v>44</v>
      </c>
      <c r="B27" s="18"/>
      <c r="C27" s="17">
        <f t="shared" si="34"/>
        <v>44133</v>
      </c>
      <c r="D27" s="18" t="s">
        <v>35</v>
      </c>
      <c r="E27" s="17">
        <f t="shared" si="35"/>
        <v>44139</v>
      </c>
      <c r="F27" s="18"/>
      <c r="G27" s="18"/>
      <c r="H27" s="18"/>
      <c r="I27" s="18"/>
      <c r="J27" s="18"/>
      <c r="K27" s="18"/>
      <c r="L27" s="18"/>
      <c r="M27" s="8">
        <f t="shared" si="45"/>
        <v>0</v>
      </c>
      <c r="N27" s="8">
        <f t="shared" si="46"/>
        <v>0</v>
      </c>
      <c r="O27" s="8"/>
      <c r="P27" s="18"/>
      <c r="Q27" s="18"/>
      <c r="R27" s="18"/>
      <c r="S27" s="18"/>
      <c r="T27" s="8">
        <f t="shared" si="47"/>
        <v>0</v>
      </c>
      <c r="U27" s="8">
        <f t="shared" si="48"/>
        <v>0</v>
      </c>
      <c r="V27" s="8"/>
      <c r="W27" s="18"/>
      <c r="X27" s="18"/>
      <c r="Y27" s="18"/>
      <c r="Z27" s="18"/>
      <c r="AA27" s="8">
        <f t="shared" si="43"/>
        <v>0</v>
      </c>
      <c r="AB27" s="8">
        <f t="shared" si="44"/>
        <v>0</v>
      </c>
      <c r="AC27" s="8"/>
      <c r="AD27" s="18"/>
      <c r="AE27" s="18"/>
      <c r="AF27" s="8">
        <f t="shared" si="42"/>
        <v>0</v>
      </c>
      <c r="AH27" s="18">
        <f t="shared" si="33"/>
        <v>0</v>
      </c>
      <c r="AI27" s="16">
        <v>44</v>
      </c>
      <c r="AK27" s="6" t="e">
        <f t="shared" si="49"/>
        <v>#DIV/0!</v>
      </c>
      <c r="AL27" s="19" t="e">
        <f t="shared" si="50"/>
        <v>#DIV/0!</v>
      </c>
      <c r="AM27" s="19" t="e">
        <f t="shared" si="51"/>
        <v>#DIV/0!</v>
      </c>
    </row>
    <row r="28" spans="1:39" x14ac:dyDescent="0.25">
      <c r="A28" s="8">
        <v>45</v>
      </c>
      <c r="B28" s="18"/>
      <c r="C28" s="17">
        <f t="shared" si="34"/>
        <v>44140</v>
      </c>
      <c r="D28" s="18" t="s">
        <v>35</v>
      </c>
      <c r="E28" s="17">
        <f t="shared" si="35"/>
        <v>44146</v>
      </c>
      <c r="F28" s="18"/>
      <c r="G28" s="18"/>
      <c r="H28" s="18"/>
      <c r="I28" s="18"/>
      <c r="J28" s="18"/>
      <c r="K28" s="18"/>
      <c r="L28" s="18"/>
      <c r="M28" s="8">
        <f t="shared" si="45"/>
        <v>0</v>
      </c>
      <c r="N28" s="8">
        <f t="shared" si="46"/>
        <v>0</v>
      </c>
      <c r="O28" s="8"/>
      <c r="P28" s="18"/>
      <c r="Q28" s="18"/>
      <c r="R28" s="18"/>
      <c r="S28" s="18"/>
      <c r="T28" s="8">
        <f t="shared" si="47"/>
        <v>0</v>
      </c>
      <c r="U28" s="8">
        <f t="shared" si="48"/>
        <v>0</v>
      </c>
      <c r="V28" s="8"/>
      <c r="W28" s="18"/>
      <c r="X28" s="18"/>
      <c r="Y28" s="18"/>
      <c r="Z28" s="18"/>
      <c r="AA28" s="8">
        <f t="shared" si="43"/>
        <v>0</v>
      </c>
      <c r="AB28" s="8">
        <f t="shared" si="44"/>
        <v>0</v>
      </c>
      <c r="AC28" s="8"/>
      <c r="AD28" s="18"/>
      <c r="AE28" s="18"/>
      <c r="AF28" s="8">
        <f t="shared" si="42"/>
        <v>0</v>
      </c>
      <c r="AH28" s="18">
        <f t="shared" si="33"/>
        <v>0</v>
      </c>
      <c r="AI28" s="16">
        <v>45</v>
      </c>
      <c r="AK28" s="6" t="e">
        <f t="shared" si="49"/>
        <v>#DIV/0!</v>
      </c>
      <c r="AL28" s="19" t="e">
        <f t="shared" si="50"/>
        <v>#DIV/0!</v>
      </c>
      <c r="AM28" s="19" t="e">
        <f t="shared" si="51"/>
        <v>#DIV/0!</v>
      </c>
    </row>
    <row r="29" spans="1:39" x14ac:dyDescent="0.25">
      <c r="A29" s="8">
        <v>46</v>
      </c>
      <c r="B29" s="18"/>
      <c r="C29" s="17">
        <f t="shared" si="34"/>
        <v>44147</v>
      </c>
      <c r="D29" s="18" t="s">
        <v>35</v>
      </c>
      <c r="E29" s="17">
        <f t="shared" si="35"/>
        <v>44153</v>
      </c>
      <c r="F29" s="18"/>
      <c r="G29" s="18"/>
      <c r="H29" s="18"/>
      <c r="I29" s="18"/>
      <c r="J29" s="18"/>
      <c r="K29" s="18"/>
      <c r="L29" s="18"/>
      <c r="M29" s="8">
        <f t="shared" si="45"/>
        <v>0</v>
      </c>
      <c r="N29" s="8">
        <f t="shared" si="46"/>
        <v>0</v>
      </c>
      <c r="O29" s="8"/>
      <c r="P29" s="18"/>
      <c r="Q29" s="18"/>
      <c r="R29" s="18"/>
      <c r="S29" s="18"/>
      <c r="T29" s="8">
        <f t="shared" si="47"/>
        <v>0</v>
      </c>
      <c r="U29" s="8">
        <f t="shared" si="48"/>
        <v>0</v>
      </c>
      <c r="V29" s="8"/>
      <c r="W29" s="18"/>
      <c r="X29" s="18"/>
      <c r="Y29" s="18"/>
      <c r="Z29" s="18"/>
      <c r="AA29" s="8">
        <f t="shared" si="43"/>
        <v>0</v>
      </c>
      <c r="AB29" s="8">
        <f t="shared" si="44"/>
        <v>0</v>
      </c>
      <c r="AC29" s="8"/>
      <c r="AD29" s="18"/>
      <c r="AE29" s="18"/>
      <c r="AF29" s="8">
        <f t="shared" si="42"/>
        <v>0</v>
      </c>
      <c r="AH29" s="18">
        <f t="shared" si="33"/>
        <v>0</v>
      </c>
      <c r="AI29" s="16">
        <v>46</v>
      </c>
      <c r="AK29" s="6" t="e">
        <f t="shared" si="49"/>
        <v>#DIV/0!</v>
      </c>
      <c r="AL29" s="19" t="e">
        <f t="shared" si="50"/>
        <v>#DIV/0!</v>
      </c>
      <c r="AM29" s="19" t="e">
        <f t="shared" si="51"/>
        <v>#DIV/0!</v>
      </c>
    </row>
    <row r="30" spans="1:39" x14ac:dyDescent="0.25">
      <c r="A30" s="8">
        <v>47</v>
      </c>
      <c r="B30" s="18"/>
      <c r="C30" s="17">
        <f t="shared" si="34"/>
        <v>44154</v>
      </c>
      <c r="D30" s="18" t="s">
        <v>35</v>
      </c>
      <c r="E30" s="17">
        <f t="shared" si="35"/>
        <v>44160</v>
      </c>
      <c r="F30" s="18"/>
      <c r="G30" s="18"/>
      <c r="H30" s="18"/>
      <c r="I30" s="18"/>
      <c r="J30" s="18"/>
      <c r="K30" s="18"/>
      <c r="L30" s="18"/>
      <c r="M30" s="8">
        <f t="shared" si="45"/>
        <v>0</v>
      </c>
      <c r="N30" s="8">
        <f t="shared" si="46"/>
        <v>0</v>
      </c>
      <c r="O30" s="8"/>
      <c r="P30" s="18"/>
      <c r="Q30" s="18"/>
      <c r="R30" s="18"/>
      <c r="S30" s="18"/>
      <c r="T30" s="8">
        <f t="shared" si="47"/>
        <v>0</v>
      </c>
      <c r="U30" s="8">
        <f t="shared" si="48"/>
        <v>0</v>
      </c>
      <c r="V30" s="8"/>
      <c r="W30" s="18"/>
      <c r="X30" s="18"/>
      <c r="Y30" s="18"/>
      <c r="Z30" s="18"/>
      <c r="AA30" s="8">
        <f t="shared" si="43"/>
        <v>0</v>
      </c>
      <c r="AB30" s="8">
        <f t="shared" si="44"/>
        <v>0</v>
      </c>
      <c r="AC30" s="8"/>
      <c r="AD30" s="18"/>
      <c r="AE30" s="18"/>
      <c r="AF30" s="8">
        <f t="shared" si="42"/>
        <v>0</v>
      </c>
      <c r="AH30" s="18">
        <f t="shared" si="33"/>
        <v>0</v>
      </c>
      <c r="AI30" s="16">
        <v>47</v>
      </c>
      <c r="AK30" s="6" t="e">
        <f t="shared" si="49"/>
        <v>#DIV/0!</v>
      </c>
      <c r="AL30" s="19" t="e">
        <f t="shared" si="50"/>
        <v>#DIV/0!</v>
      </c>
      <c r="AM30" s="19" t="e">
        <f t="shared" si="51"/>
        <v>#DIV/0!</v>
      </c>
    </row>
    <row r="31" spans="1:39" x14ac:dyDescent="0.25">
      <c r="A31" s="8">
        <v>48</v>
      </c>
      <c r="B31" s="18"/>
      <c r="C31" s="17">
        <f t="shared" si="34"/>
        <v>44161</v>
      </c>
      <c r="D31" s="18" t="s">
        <v>35</v>
      </c>
      <c r="E31" s="17">
        <f t="shared" si="35"/>
        <v>44167</v>
      </c>
      <c r="F31" s="18"/>
      <c r="G31" s="18"/>
      <c r="H31" s="18"/>
      <c r="I31" s="18"/>
      <c r="J31" s="18"/>
      <c r="K31" s="18"/>
      <c r="L31" s="18"/>
      <c r="M31" s="8">
        <f t="shared" si="45"/>
        <v>0</v>
      </c>
      <c r="N31" s="8">
        <f t="shared" si="46"/>
        <v>0</v>
      </c>
      <c r="O31" s="8"/>
      <c r="P31" s="18"/>
      <c r="Q31" s="18"/>
      <c r="R31" s="18"/>
      <c r="S31" s="18"/>
      <c r="T31" s="8">
        <f t="shared" si="47"/>
        <v>0</v>
      </c>
      <c r="U31" s="8">
        <f t="shared" si="48"/>
        <v>0</v>
      </c>
      <c r="V31" s="8"/>
      <c r="W31" s="18"/>
      <c r="X31" s="18"/>
      <c r="Y31" s="18"/>
      <c r="Z31" s="18"/>
      <c r="AA31" s="8">
        <f t="shared" si="43"/>
        <v>0</v>
      </c>
      <c r="AB31" s="8">
        <f t="shared" si="44"/>
        <v>0</v>
      </c>
      <c r="AC31" s="8"/>
      <c r="AD31" s="18"/>
      <c r="AE31" s="18"/>
      <c r="AF31" s="8">
        <f t="shared" si="42"/>
        <v>0</v>
      </c>
      <c r="AH31" s="18">
        <f t="shared" si="33"/>
        <v>0</v>
      </c>
      <c r="AI31" s="16">
        <v>48</v>
      </c>
      <c r="AK31" s="6" t="e">
        <f t="shared" si="49"/>
        <v>#DIV/0!</v>
      </c>
      <c r="AL31" s="19" t="e">
        <f t="shared" si="50"/>
        <v>#DIV/0!</v>
      </c>
      <c r="AM31" s="19" t="e">
        <f t="shared" si="51"/>
        <v>#DIV/0!</v>
      </c>
    </row>
    <row r="32" spans="1:39" x14ac:dyDescent="0.25">
      <c r="A32" s="8">
        <v>49</v>
      </c>
      <c r="B32" s="18"/>
      <c r="C32" s="17">
        <f t="shared" si="34"/>
        <v>44168</v>
      </c>
      <c r="D32" s="18" t="s">
        <v>35</v>
      </c>
      <c r="E32" s="17">
        <f t="shared" si="35"/>
        <v>44174</v>
      </c>
      <c r="F32" s="18"/>
      <c r="G32" s="18"/>
      <c r="H32" s="18"/>
      <c r="I32" s="18"/>
      <c r="J32" s="18"/>
      <c r="K32" s="18"/>
      <c r="L32" s="18"/>
      <c r="M32" s="8">
        <f t="shared" si="45"/>
        <v>0</v>
      </c>
      <c r="N32" s="8">
        <f t="shared" si="46"/>
        <v>0</v>
      </c>
      <c r="O32" s="8"/>
      <c r="P32" s="18"/>
      <c r="Q32" s="18"/>
      <c r="R32" s="18"/>
      <c r="S32" s="18"/>
      <c r="T32" s="8">
        <f t="shared" si="47"/>
        <v>0</v>
      </c>
      <c r="U32" s="8">
        <f t="shared" si="48"/>
        <v>0</v>
      </c>
      <c r="V32" s="8"/>
      <c r="W32" s="18"/>
      <c r="X32" s="18"/>
      <c r="Y32" s="18"/>
      <c r="Z32" s="18"/>
      <c r="AA32" s="8">
        <f t="shared" si="43"/>
        <v>0</v>
      </c>
      <c r="AB32" s="8">
        <f t="shared" si="44"/>
        <v>0</v>
      </c>
      <c r="AC32" s="8"/>
      <c r="AD32" s="18"/>
      <c r="AE32" s="18"/>
      <c r="AF32" s="8">
        <v>0</v>
      </c>
      <c r="AH32" s="18">
        <f t="shared" si="33"/>
        <v>0</v>
      </c>
      <c r="AI32" s="16">
        <v>49</v>
      </c>
      <c r="AK32" s="6" t="e">
        <f t="shared" si="49"/>
        <v>#DIV/0!</v>
      </c>
      <c r="AL32" s="19" t="e">
        <f t="shared" si="50"/>
        <v>#DIV/0!</v>
      </c>
      <c r="AM32" s="19" t="e">
        <f t="shared" si="51"/>
        <v>#DIV/0!</v>
      </c>
    </row>
    <row r="33" spans="1:39" x14ac:dyDescent="0.25">
      <c r="A33" s="8">
        <v>50</v>
      </c>
      <c r="B33" s="18"/>
      <c r="C33" s="17">
        <f t="shared" si="34"/>
        <v>44175</v>
      </c>
      <c r="D33" s="18" t="s">
        <v>35</v>
      </c>
      <c r="E33" s="17">
        <f t="shared" si="35"/>
        <v>44181</v>
      </c>
      <c r="F33" s="18"/>
      <c r="G33" s="18"/>
      <c r="H33" s="18"/>
      <c r="I33" s="18"/>
      <c r="J33" s="18"/>
      <c r="K33" s="18"/>
      <c r="L33" s="18"/>
      <c r="M33" s="8">
        <f t="shared" ref="M33" si="52">K33+I33</f>
        <v>0</v>
      </c>
      <c r="N33" s="8">
        <f t="shared" ref="N33" si="53">L33+J33</f>
        <v>0</v>
      </c>
      <c r="O33" s="8"/>
      <c r="P33" s="18"/>
      <c r="Q33" s="18"/>
      <c r="R33" s="18"/>
      <c r="S33" s="18"/>
      <c r="T33" s="8">
        <f t="shared" ref="T33" si="54">P33+R33</f>
        <v>0</v>
      </c>
      <c r="U33" s="8">
        <f t="shared" ref="U33" si="55">Q33+S33</f>
        <v>0</v>
      </c>
      <c r="V33" s="8"/>
      <c r="W33" s="18"/>
      <c r="X33" s="18"/>
      <c r="Y33" s="18"/>
      <c r="Z33" s="18"/>
      <c r="AA33" s="8">
        <f t="shared" ref="AA33" si="56">Y33+W33</f>
        <v>0</v>
      </c>
      <c r="AB33" s="8">
        <f t="shared" ref="AB33" si="57">Z33+X33</f>
        <v>0</v>
      </c>
      <c r="AC33" s="8"/>
      <c r="AD33" s="18"/>
      <c r="AE33" s="18"/>
      <c r="AF33" s="8">
        <f t="shared" ref="AF33" si="58">SUM(AD33:AE33)</f>
        <v>0</v>
      </c>
      <c r="AH33" s="18">
        <f t="shared" ref="AH33" si="59">AF33+AA33+T33+M33</f>
        <v>0</v>
      </c>
      <c r="AI33" s="16">
        <v>50</v>
      </c>
      <c r="AK33" s="6" t="e">
        <f t="shared" si="49"/>
        <v>#DIV/0!</v>
      </c>
      <c r="AL33" s="19" t="e">
        <f t="shared" si="50"/>
        <v>#DIV/0!</v>
      </c>
      <c r="AM33" s="19" t="e">
        <f t="shared" si="51"/>
        <v>#DIV/0!</v>
      </c>
    </row>
    <row r="34" spans="1:39" x14ac:dyDescent="0.25">
      <c r="A34" s="8">
        <v>51</v>
      </c>
      <c r="B34" s="18"/>
      <c r="C34" s="17">
        <f t="shared" si="34"/>
        <v>44182</v>
      </c>
      <c r="D34" s="18" t="s">
        <v>35</v>
      </c>
      <c r="E34" s="17">
        <f t="shared" si="35"/>
        <v>44188</v>
      </c>
      <c r="F34" s="18"/>
      <c r="G34" s="18"/>
      <c r="H34" s="18"/>
      <c r="I34" s="18"/>
      <c r="J34" s="18"/>
      <c r="K34" s="18"/>
      <c r="L34" s="18"/>
      <c r="M34" s="8">
        <f t="shared" si="45"/>
        <v>0</v>
      </c>
      <c r="N34" s="8">
        <f t="shared" si="46"/>
        <v>0</v>
      </c>
      <c r="O34" s="8"/>
      <c r="P34" s="18"/>
      <c r="Q34" s="18"/>
      <c r="R34" s="18"/>
      <c r="S34" s="18"/>
      <c r="T34" s="8">
        <f t="shared" si="47"/>
        <v>0</v>
      </c>
      <c r="U34" s="8">
        <f t="shared" si="48"/>
        <v>0</v>
      </c>
      <c r="V34" s="8"/>
      <c r="W34" s="18"/>
      <c r="X34" s="18"/>
      <c r="Y34" s="18"/>
      <c r="Z34" s="18"/>
      <c r="AA34" s="8">
        <f t="shared" si="43"/>
        <v>0</v>
      </c>
      <c r="AB34" s="8">
        <f t="shared" si="44"/>
        <v>0</v>
      </c>
      <c r="AC34" s="8"/>
      <c r="AD34" s="18"/>
      <c r="AE34" s="18"/>
      <c r="AF34" s="8">
        <f t="shared" si="42"/>
        <v>0</v>
      </c>
      <c r="AH34" s="18">
        <f t="shared" si="33"/>
        <v>0</v>
      </c>
      <c r="AI34" s="16">
        <v>51</v>
      </c>
      <c r="AK34" s="6" t="e">
        <f t="shared" si="49"/>
        <v>#DIV/0!</v>
      </c>
      <c r="AL34" s="19" t="e">
        <f t="shared" si="50"/>
        <v>#DIV/0!</v>
      </c>
      <c r="AM34" s="19" t="e">
        <f t="shared" si="51"/>
        <v>#DIV/0!</v>
      </c>
    </row>
    <row r="35" spans="1:39" s="7" customFormat="1" ht="7.95" customHeight="1" x14ac:dyDescent="0.25">
      <c r="A35" s="8"/>
      <c r="B35" s="18"/>
      <c r="C35" s="17"/>
      <c r="D35" s="16"/>
      <c r="E35" s="17"/>
      <c r="F35" s="18"/>
      <c r="G35" s="8"/>
      <c r="H35" s="8"/>
      <c r="I35" s="8"/>
      <c r="J35" s="8"/>
      <c r="K35" s="8"/>
      <c r="L35" s="8"/>
      <c r="M35" s="8"/>
      <c r="N35" s="8"/>
      <c r="O35" s="18"/>
      <c r="P35" s="18"/>
      <c r="Q35" s="18"/>
      <c r="R35" s="18"/>
      <c r="S35" s="18"/>
      <c r="T35" s="8"/>
      <c r="U35" s="8"/>
      <c r="V35" s="18"/>
      <c r="W35" s="8"/>
      <c r="X35" s="8"/>
      <c r="Y35" s="8"/>
      <c r="Z35" s="8"/>
      <c r="AA35" s="8"/>
      <c r="AB35" s="8"/>
      <c r="AC35" s="18"/>
      <c r="AD35" s="8"/>
      <c r="AE35" s="8"/>
      <c r="AF35" s="18"/>
      <c r="AG35" s="16"/>
      <c r="AH35" s="18"/>
      <c r="AI35" s="16"/>
      <c r="AJ35" s="16"/>
    </row>
    <row r="36" spans="1:39" x14ac:dyDescent="0.25">
      <c r="A36" s="8"/>
      <c r="B36" s="8"/>
      <c r="C36" s="8"/>
      <c r="D36" s="22"/>
      <c r="E36" s="23" t="s">
        <v>73</v>
      </c>
      <c r="F36" s="14"/>
      <c r="G36" s="14">
        <f>SUM(G5:G34)</f>
        <v>14</v>
      </c>
      <c r="H36" s="14"/>
      <c r="I36" s="14">
        <f t="shared" ref="I36:AF36" si="60">SUM(I5:I34)</f>
        <v>8</v>
      </c>
      <c r="J36" s="14">
        <f t="shared" si="60"/>
        <v>1</v>
      </c>
      <c r="K36" s="24">
        <f t="shared" si="60"/>
        <v>72</v>
      </c>
      <c r="L36" s="14">
        <f t="shared" si="60"/>
        <v>12</v>
      </c>
      <c r="M36" s="24">
        <f t="shared" si="60"/>
        <v>80</v>
      </c>
      <c r="N36" s="14">
        <f t="shared" si="60"/>
        <v>13</v>
      </c>
      <c r="O36" s="14"/>
      <c r="P36" s="14">
        <f t="shared" si="60"/>
        <v>0</v>
      </c>
      <c r="Q36" s="14">
        <f t="shared" si="60"/>
        <v>0</v>
      </c>
      <c r="R36" s="14">
        <f t="shared" si="60"/>
        <v>0</v>
      </c>
      <c r="S36" s="14">
        <f t="shared" si="60"/>
        <v>0</v>
      </c>
      <c r="T36" s="14">
        <f t="shared" si="60"/>
        <v>0</v>
      </c>
      <c r="U36" s="14">
        <f t="shared" si="60"/>
        <v>0</v>
      </c>
      <c r="V36" s="14"/>
      <c r="W36" s="14">
        <f t="shared" si="60"/>
        <v>4</v>
      </c>
      <c r="X36" s="14">
        <f t="shared" si="60"/>
        <v>2</v>
      </c>
      <c r="Y36" s="14">
        <f t="shared" si="60"/>
        <v>15</v>
      </c>
      <c r="Z36" s="14">
        <f t="shared" si="60"/>
        <v>5</v>
      </c>
      <c r="AA36" s="14">
        <f t="shared" si="60"/>
        <v>19</v>
      </c>
      <c r="AB36" s="14">
        <f t="shared" si="60"/>
        <v>7</v>
      </c>
      <c r="AC36" s="14"/>
      <c r="AD36" s="14">
        <f t="shared" si="60"/>
        <v>3</v>
      </c>
      <c r="AE36" s="14">
        <f t="shared" si="60"/>
        <v>10</v>
      </c>
      <c r="AF36" s="14">
        <f t="shared" si="60"/>
        <v>13</v>
      </c>
      <c r="AG36" s="14"/>
      <c r="AH36" s="24">
        <f t="shared" si="33"/>
        <v>112</v>
      </c>
      <c r="AI36" s="7"/>
      <c r="AJ36" s="7"/>
    </row>
    <row r="37" spans="1:39" x14ac:dyDescent="0.25">
      <c r="A37" s="25"/>
      <c r="B37" s="14"/>
      <c r="C37" s="14"/>
      <c r="D37" s="26"/>
      <c r="E37" s="9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7"/>
    </row>
    <row r="38" spans="1:39" ht="15.6" x14ac:dyDescent="0.25">
      <c r="A38" s="27" t="s">
        <v>74</v>
      </c>
      <c r="B38" s="8"/>
      <c r="C38" s="8"/>
      <c r="D38" s="22"/>
      <c r="E38" s="10"/>
      <c r="F38" s="8"/>
      <c r="G38" s="28">
        <v>116</v>
      </c>
      <c r="H38" s="28"/>
      <c r="I38" s="28">
        <v>390</v>
      </c>
      <c r="J38" s="28">
        <v>49</v>
      </c>
      <c r="K38" s="28">
        <v>2728</v>
      </c>
      <c r="L38" s="28">
        <v>239</v>
      </c>
      <c r="M38" s="28">
        <f>I38+K38</f>
        <v>3118</v>
      </c>
      <c r="N38" s="28">
        <v>288</v>
      </c>
      <c r="O38" s="28"/>
      <c r="P38" s="28">
        <v>17</v>
      </c>
      <c r="Q38" s="28">
        <v>14</v>
      </c>
      <c r="R38" s="28">
        <v>302</v>
      </c>
      <c r="S38" s="28">
        <v>286</v>
      </c>
      <c r="T38" s="28">
        <v>319</v>
      </c>
      <c r="U38" s="28">
        <v>300</v>
      </c>
      <c r="V38" s="28"/>
      <c r="W38" s="28">
        <v>15</v>
      </c>
      <c r="X38" s="28">
        <v>9</v>
      </c>
      <c r="Y38" s="28">
        <v>453</v>
      </c>
      <c r="Z38" s="28">
        <v>251</v>
      </c>
      <c r="AA38" s="28">
        <v>468</v>
      </c>
      <c r="AB38" s="28">
        <v>260</v>
      </c>
      <c r="AC38" s="28"/>
      <c r="AD38" s="28">
        <v>15</v>
      </c>
      <c r="AE38" s="28">
        <v>14</v>
      </c>
      <c r="AF38" s="28">
        <v>27</v>
      </c>
      <c r="AG38" s="29"/>
      <c r="AH38" s="30">
        <f>AF38+AA38+T38+M38</f>
        <v>3932</v>
      </c>
    </row>
    <row r="39" spans="1:39" ht="15.6" x14ac:dyDescent="0.25">
      <c r="A39" s="27" t="s">
        <v>65</v>
      </c>
      <c r="B39" s="8"/>
      <c r="C39" s="8"/>
      <c r="D39" s="22"/>
      <c r="E39" s="10"/>
      <c r="F39" s="8"/>
      <c r="G39" s="28">
        <v>133</v>
      </c>
      <c r="H39" s="28"/>
      <c r="I39" s="28">
        <v>238</v>
      </c>
      <c r="J39" s="28">
        <v>12</v>
      </c>
      <c r="K39" s="28">
        <v>2957</v>
      </c>
      <c r="L39" s="28">
        <v>156</v>
      </c>
      <c r="M39" s="28">
        <v>3195</v>
      </c>
      <c r="N39" s="28">
        <v>168</v>
      </c>
      <c r="O39" s="28"/>
      <c r="P39" s="28">
        <v>13</v>
      </c>
      <c r="Q39" s="28">
        <v>10</v>
      </c>
      <c r="R39" s="28">
        <v>239</v>
      </c>
      <c r="S39" s="28">
        <v>217</v>
      </c>
      <c r="T39" s="28">
        <v>252</v>
      </c>
      <c r="U39" s="28">
        <v>227</v>
      </c>
      <c r="V39" s="28"/>
      <c r="W39" s="28">
        <v>5</v>
      </c>
      <c r="X39" s="28">
        <v>3</v>
      </c>
      <c r="Y39" s="28">
        <v>216</v>
      </c>
      <c r="Z39" s="28">
        <v>72</v>
      </c>
      <c r="AA39" s="28">
        <v>221</v>
      </c>
      <c r="AB39" s="28">
        <v>75</v>
      </c>
      <c r="AC39" s="28"/>
      <c r="AD39" s="28">
        <v>4</v>
      </c>
      <c r="AE39" s="28">
        <v>18</v>
      </c>
      <c r="AF39" s="28">
        <v>22</v>
      </c>
      <c r="AG39" s="29"/>
      <c r="AH39" s="30">
        <v>3690</v>
      </c>
    </row>
    <row r="40" spans="1:39" ht="15.6" x14ac:dyDescent="0.25">
      <c r="A40" s="27" t="s">
        <v>60</v>
      </c>
      <c r="B40" s="8"/>
      <c r="C40" s="8"/>
      <c r="D40" s="22"/>
      <c r="E40" s="10"/>
      <c r="F40" s="8"/>
      <c r="G40" s="8">
        <v>109</v>
      </c>
      <c r="H40" s="8"/>
      <c r="I40" s="8">
        <v>192</v>
      </c>
      <c r="J40" s="8">
        <v>1</v>
      </c>
      <c r="K40" s="31">
        <v>1658</v>
      </c>
      <c r="L40" s="8">
        <v>313</v>
      </c>
      <c r="M40" s="31">
        <v>1848</v>
      </c>
      <c r="N40" s="8"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8">
        <v>222</v>
      </c>
      <c r="AB40" s="8">
        <v>110</v>
      </c>
      <c r="AC40" s="8"/>
      <c r="AD40" s="8">
        <v>0</v>
      </c>
      <c r="AE40" s="8">
        <v>11</v>
      </c>
      <c r="AF40" s="8">
        <v>11</v>
      </c>
      <c r="AG40" s="7"/>
      <c r="AH40" s="32">
        <f t="shared" si="33"/>
        <v>2454</v>
      </c>
    </row>
    <row r="41" spans="1:39" ht="15.6" x14ac:dyDescent="0.25">
      <c r="A41" s="27" t="s">
        <v>59</v>
      </c>
      <c r="B41" s="8"/>
      <c r="C41" s="8"/>
      <c r="D41" s="22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8">
        <v>411</v>
      </c>
      <c r="N41" s="8"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8">
        <v>78</v>
      </c>
      <c r="AB41" s="8">
        <v>15</v>
      </c>
      <c r="AC41" s="8"/>
      <c r="AD41" s="8">
        <v>0</v>
      </c>
      <c r="AE41" s="8">
        <v>14</v>
      </c>
      <c r="AF41" s="8">
        <v>14</v>
      </c>
      <c r="AG41" s="7"/>
      <c r="AH41" s="32">
        <f t="shared" si="33"/>
        <v>507</v>
      </c>
    </row>
    <row r="42" spans="1:39" ht="15.6" x14ac:dyDescent="0.25">
      <c r="A42" s="27" t="s">
        <v>57</v>
      </c>
      <c r="B42" s="8"/>
      <c r="C42" s="8"/>
      <c r="D42" s="22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8">
        <v>546</v>
      </c>
      <c r="N42" s="8"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8">
        <v>120</v>
      </c>
      <c r="AB42" s="8">
        <v>17</v>
      </c>
      <c r="AC42" s="8"/>
      <c r="AD42" s="8">
        <v>9</v>
      </c>
      <c r="AE42" s="8">
        <v>14</v>
      </c>
      <c r="AF42" s="8">
        <v>23</v>
      </c>
      <c r="AG42" s="7"/>
      <c r="AH42" s="32">
        <f t="shared" si="33"/>
        <v>689</v>
      </c>
    </row>
    <row r="43" spans="1:39" s="7" customFormat="1" ht="15.6" x14ac:dyDescent="0.25">
      <c r="A43" s="27" t="s">
        <v>55</v>
      </c>
      <c r="B43" s="8"/>
      <c r="C43" s="8"/>
      <c r="D43" s="22"/>
      <c r="E43" s="27"/>
      <c r="F43" s="8"/>
      <c r="G43" s="31">
        <v>72</v>
      </c>
      <c r="H43" s="31"/>
      <c r="I43" s="31">
        <v>37</v>
      </c>
      <c r="J43" s="31">
        <v>4</v>
      </c>
      <c r="K43" s="31">
        <v>1042</v>
      </c>
      <c r="L43" s="31">
        <v>185</v>
      </c>
      <c r="M43" s="31">
        <f>I43+K43</f>
        <v>1079</v>
      </c>
      <c r="N43" s="31">
        <f>J43+L43</f>
        <v>189</v>
      </c>
      <c r="O43" s="31"/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/>
      <c r="W43" s="31">
        <v>2</v>
      </c>
      <c r="X43" s="31">
        <v>0</v>
      </c>
      <c r="Y43" s="31">
        <v>64</v>
      </c>
      <c r="Z43" s="31">
        <v>26</v>
      </c>
      <c r="AA43" s="31">
        <f>W43+Y43</f>
        <v>66</v>
      </c>
      <c r="AB43" s="31">
        <f>X43+Z43</f>
        <v>26</v>
      </c>
      <c r="AC43" s="31"/>
      <c r="AD43" s="31">
        <v>2</v>
      </c>
      <c r="AE43" s="31">
        <v>16</v>
      </c>
      <c r="AF43" s="31">
        <v>20</v>
      </c>
      <c r="AH43" s="32">
        <f t="shared" si="33"/>
        <v>1165</v>
      </c>
      <c r="AI43" s="16"/>
      <c r="AJ43" s="16"/>
    </row>
    <row r="44" spans="1:39" s="7" customFormat="1" ht="15.6" x14ac:dyDescent="0.25">
      <c r="A44" s="27" t="s">
        <v>46</v>
      </c>
      <c r="B44" s="27"/>
      <c r="C44" s="27"/>
      <c r="D44" s="27"/>
      <c r="E44" s="27"/>
      <c r="G44" s="31">
        <v>48</v>
      </c>
      <c r="H44" s="31"/>
      <c r="I44" s="31">
        <v>58</v>
      </c>
      <c r="J44" s="31">
        <v>7</v>
      </c>
      <c r="K44" s="31">
        <v>150</v>
      </c>
      <c r="L44" s="31">
        <v>19</v>
      </c>
      <c r="M44" s="31">
        <v>208</v>
      </c>
      <c r="N44" s="31">
        <v>26</v>
      </c>
      <c r="O44" s="31"/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/>
      <c r="W44" s="31">
        <v>3</v>
      </c>
      <c r="X44" s="31">
        <v>0</v>
      </c>
      <c r="Y44" s="31">
        <v>49</v>
      </c>
      <c r="Z44" s="31">
        <v>24</v>
      </c>
      <c r="AA44" s="31">
        <v>52</v>
      </c>
      <c r="AB44" s="31">
        <v>24</v>
      </c>
      <c r="AC44" s="31"/>
      <c r="AD44" s="31">
        <v>2</v>
      </c>
      <c r="AE44" s="31">
        <v>7</v>
      </c>
      <c r="AF44" s="31">
        <v>9</v>
      </c>
      <c r="AH44" s="32">
        <f t="shared" si="33"/>
        <v>269</v>
      </c>
    </row>
    <row r="45" spans="1:39" s="7" customFormat="1" ht="15.6" x14ac:dyDescent="0.25">
      <c r="A45" s="27" t="s">
        <v>47</v>
      </c>
      <c r="B45" s="27"/>
      <c r="C45" s="27"/>
      <c r="D45" s="27"/>
      <c r="E45" s="27"/>
      <c r="G45" s="31">
        <v>52</v>
      </c>
      <c r="H45" s="31"/>
      <c r="I45" s="31">
        <v>45</v>
      </c>
      <c r="J45" s="31">
        <v>9</v>
      </c>
      <c r="K45" s="31">
        <v>109</v>
      </c>
      <c r="L45" s="31">
        <v>13</v>
      </c>
      <c r="M45" s="31">
        <v>154</v>
      </c>
      <c r="N45" s="31">
        <v>22</v>
      </c>
      <c r="O45" s="31"/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/>
      <c r="W45" s="31">
        <v>4</v>
      </c>
      <c r="X45" s="31">
        <v>0</v>
      </c>
      <c r="Y45" s="31">
        <v>59</v>
      </c>
      <c r="Z45" s="31">
        <v>41</v>
      </c>
      <c r="AA45" s="31">
        <v>63</v>
      </c>
      <c r="AB45" s="31">
        <v>41</v>
      </c>
      <c r="AC45" s="31"/>
      <c r="AD45" s="31">
        <v>1</v>
      </c>
      <c r="AE45" s="31">
        <v>9</v>
      </c>
      <c r="AF45" s="31">
        <v>10</v>
      </c>
      <c r="AH45" s="32">
        <f t="shared" si="33"/>
        <v>227</v>
      </c>
    </row>
    <row r="46" spans="1:39" ht="15.6" x14ac:dyDescent="0.25">
      <c r="A46" s="27" t="s">
        <v>48</v>
      </c>
      <c r="B46" s="27"/>
      <c r="C46" s="27"/>
      <c r="D46" s="27"/>
      <c r="E46" s="27"/>
      <c r="F46" s="7"/>
      <c r="G46" s="24">
        <v>49</v>
      </c>
      <c r="H46" s="24"/>
      <c r="I46" s="24">
        <v>21</v>
      </c>
      <c r="J46" s="24">
        <v>3</v>
      </c>
      <c r="K46" s="24">
        <v>322</v>
      </c>
      <c r="L46" s="24">
        <v>54</v>
      </c>
      <c r="M46" s="24">
        <v>343</v>
      </c>
      <c r="N46" s="24">
        <v>57</v>
      </c>
      <c r="O46" s="24"/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/>
      <c r="W46" s="24">
        <v>2</v>
      </c>
      <c r="X46" s="24">
        <v>0</v>
      </c>
      <c r="Y46" s="24">
        <v>54</v>
      </c>
      <c r="Z46" s="24">
        <v>5</v>
      </c>
      <c r="AA46" s="24">
        <v>56</v>
      </c>
      <c r="AB46" s="24">
        <v>5</v>
      </c>
      <c r="AC46" s="24"/>
      <c r="AD46" s="24">
        <v>12</v>
      </c>
      <c r="AE46" s="24">
        <v>57</v>
      </c>
      <c r="AF46" s="24">
        <v>69</v>
      </c>
      <c r="AG46" s="7"/>
      <c r="AH46" s="32">
        <f t="shared" si="33"/>
        <v>468</v>
      </c>
      <c r="AI46" s="7"/>
      <c r="AJ46" s="7"/>
    </row>
    <row r="47" spans="1:39" x14ac:dyDescent="0.25">
      <c r="A47" s="27"/>
      <c r="B47" s="27"/>
      <c r="C47" s="27"/>
      <c r="D47" s="27"/>
      <c r="E47" s="34" t="s">
        <v>77</v>
      </c>
      <c r="F47" s="7"/>
      <c r="G47" s="31">
        <f>AVERAGE(G38:G40)</f>
        <v>119.33333333333333</v>
      </c>
      <c r="H47" s="31"/>
      <c r="I47" s="31">
        <f t="shared" ref="I47:AF47" si="61">AVERAGE(I38:I40)</f>
        <v>273.33333333333331</v>
      </c>
      <c r="J47" s="31">
        <f t="shared" si="61"/>
        <v>20.666666666666668</v>
      </c>
      <c r="K47" s="31">
        <f t="shared" si="61"/>
        <v>2447.6666666666665</v>
      </c>
      <c r="L47" s="31">
        <f t="shared" si="61"/>
        <v>236</v>
      </c>
      <c r="M47" s="31">
        <f t="shared" si="61"/>
        <v>2720.3333333333335</v>
      </c>
      <c r="N47" s="31">
        <f t="shared" si="61"/>
        <v>256.66666666666669</v>
      </c>
      <c r="O47" s="31"/>
      <c r="P47" s="31">
        <f t="shared" si="61"/>
        <v>15.333333333333334</v>
      </c>
      <c r="Q47" s="31">
        <f t="shared" si="61"/>
        <v>13.333333333333334</v>
      </c>
      <c r="R47" s="31">
        <f t="shared" si="61"/>
        <v>299.33333333333331</v>
      </c>
      <c r="S47" s="31">
        <f t="shared" si="61"/>
        <v>280</v>
      </c>
      <c r="T47" s="31">
        <f t="shared" si="61"/>
        <v>314.66666666666669</v>
      </c>
      <c r="U47" s="31">
        <f t="shared" si="61"/>
        <v>293.33333333333331</v>
      </c>
      <c r="V47" s="31"/>
      <c r="W47" s="31">
        <f t="shared" si="61"/>
        <v>8</v>
      </c>
      <c r="X47" s="31">
        <f t="shared" si="61"/>
        <v>4</v>
      </c>
      <c r="Y47" s="31">
        <f t="shared" si="61"/>
        <v>295.66666666666669</v>
      </c>
      <c r="Z47" s="31">
        <f t="shared" si="61"/>
        <v>144.33333333333334</v>
      </c>
      <c r="AA47" s="31">
        <f t="shared" si="61"/>
        <v>303.66666666666669</v>
      </c>
      <c r="AB47" s="31">
        <f t="shared" si="61"/>
        <v>148.33333333333334</v>
      </c>
      <c r="AC47" s="31"/>
      <c r="AD47" s="31">
        <f t="shared" si="61"/>
        <v>6.333333333333333</v>
      </c>
      <c r="AE47" s="31">
        <f t="shared" si="61"/>
        <v>14.333333333333334</v>
      </c>
      <c r="AF47" s="31">
        <f t="shared" si="61"/>
        <v>20</v>
      </c>
      <c r="AG47" s="7"/>
      <c r="AH47" s="32"/>
      <c r="AI47" s="7"/>
      <c r="AJ47" s="7"/>
    </row>
    <row r="48" spans="1:39" x14ac:dyDescent="0.25">
      <c r="A48" s="27"/>
      <c r="B48" s="27"/>
      <c r="C48" s="27"/>
      <c r="D48" s="27"/>
      <c r="E48" s="34" t="s">
        <v>76</v>
      </c>
      <c r="F48" s="7"/>
      <c r="G48" s="31">
        <f>AVERAGE(G41:G46)</f>
        <v>57.333333333333336</v>
      </c>
      <c r="H48" s="31"/>
      <c r="I48" s="31">
        <f t="shared" ref="I48:AF48" si="62">AVERAGE(I41:I46)</f>
        <v>54.666666666666664</v>
      </c>
      <c r="J48" s="31">
        <f t="shared" si="62"/>
        <v>6.5</v>
      </c>
      <c r="K48" s="31">
        <f t="shared" si="62"/>
        <v>402.16666666666669</v>
      </c>
      <c r="L48" s="31">
        <f t="shared" si="62"/>
        <v>71.166666666666671</v>
      </c>
      <c r="M48" s="31">
        <f t="shared" si="62"/>
        <v>456.83333333333331</v>
      </c>
      <c r="N48" s="31">
        <f t="shared" si="62"/>
        <v>77.666666666666671</v>
      </c>
      <c r="O48" s="31"/>
      <c r="P48" s="31">
        <f t="shared" si="62"/>
        <v>0.66666666666666663</v>
      </c>
      <c r="Q48" s="31">
        <f t="shared" si="62"/>
        <v>0.66666666666666663</v>
      </c>
      <c r="R48" s="31">
        <f t="shared" si="62"/>
        <v>0</v>
      </c>
      <c r="S48" s="31">
        <f t="shared" si="62"/>
        <v>0</v>
      </c>
      <c r="T48" s="31">
        <f t="shared" si="62"/>
        <v>0.66666666666666663</v>
      </c>
      <c r="U48" s="31">
        <f t="shared" si="62"/>
        <v>0.66666666666666663</v>
      </c>
      <c r="V48" s="31"/>
      <c r="W48" s="31">
        <f t="shared" si="62"/>
        <v>3</v>
      </c>
      <c r="X48" s="31">
        <f t="shared" si="62"/>
        <v>0.5</v>
      </c>
      <c r="Y48" s="31">
        <f t="shared" si="62"/>
        <v>69.5</v>
      </c>
      <c r="Z48" s="31">
        <f t="shared" si="62"/>
        <v>20.833333333333332</v>
      </c>
      <c r="AA48" s="31">
        <f t="shared" si="62"/>
        <v>72.5</v>
      </c>
      <c r="AB48" s="31">
        <f t="shared" si="62"/>
        <v>21.333333333333332</v>
      </c>
      <c r="AC48" s="31"/>
      <c r="AD48" s="31">
        <f t="shared" si="62"/>
        <v>4.333333333333333</v>
      </c>
      <c r="AE48" s="31">
        <f t="shared" si="62"/>
        <v>19.5</v>
      </c>
      <c r="AF48" s="31">
        <f t="shared" si="62"/>
        <v>24.166666666666668</v>
      </c>
      <c r="AG48" s="7"/>
      <c r="AH48" s="32"/>
      <c r="AI48" s="7"/>
      <c r="AJ48" s="7"/>
    </row>
    <row r="49" spans="1:32" x14ac:dyDescent="0.25">
      <c r="A49" s="18" t="s">
        <v>36</v>
      </c>
      <c r="B49" s="18"/>
      <c r="C49" s="33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x14ac:dyDescent="0.25">
      <c r="A50" s="33" t="s">
        <v>37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2" x14ac:dyDescent="0.25">
      <c r="A51" s="33" t="s">
        <v>44</v>
      </c>
      <c r="B51" s="33"/>
      <c r="C51" s="33"/>
      <c r="D51" s="33"/>
      <c r="E51" s="3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2" x14ac:dyDescent="0.25">
      <c r="A52" s="33" t="s">
        <v>38</v>
      </c>
      <c r="B52" s="33"/>
      <c r="C52" s="33"/>
      <c r="D52" s="33"/>
      <c r="E52" s="33"/>
    </row>
    <row r="53" spans="1:32" x14ac:dyDescent="0.25">
      <c r="A53" s="33" t="s">
        <v>39</v>
      </c>
      <c r="B53" s="33"/>
      <c r="C53" s="33"/>
      <c r="D53" s="33"/>
      <c r="E53" s="33"/>
    </row>
    <row r="54" spans="1:32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x14ac:dyDescent="0.25">
      <c r="B55" s="33"/>
      <c r="C55" s="33"/>
      <c r="D55" s="33"/>
      <c r="E55" s="33"/>
    </row>
    <row r="57" spans="1:32" x14ac:dyDescent="0.25">
      <c r="K57" s="18"/>
    </row>
  </sheetData>
  <mergeCells count="3">
    <mergeCell ref="AD2:AF3"/>
    <mergeCell ref="A54:AF54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 page</vt:lpstr>
      <vt:lpstr>JC Weir-2024</vt:lpstr>
      <vt:lpstr>'INFO page'!Print_Area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2024-08-06T17:32:43Z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