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D457DEF0-E59C-4EB4-AE9F-69E533C72588}" xr6:coauthVersionLast="47" xr6:coauthVersionMax="47" xr10:uidLastSave="{00000000-0000-0000-0000-000000000000}"/>
  <bookViews>
    <workbookView xWindow="28680" yWindow="2145" windowWidth="20730" windowHeight="11160" firstSheet="1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4" l="1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O35" i="4"/>
  <c r="P35" i="4"/>
  <c r="Q35" i="4"/>
  <c r="U35" i="4"/>
  <c r="V35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K26" i="8" l="1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X28" i="4" l="1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N35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4" i="4"/>
  <c r="AK8" i="6"/>
  <c r="AK9" i="6"/>
  <c r="AK10" i="6" s="1"/>
  <c r="AK11" i="6" s="1"/>
  <c r="AK12" i="6" s="1"/>
  <c r="AK13" i="6" s="1"/>
  <c r="AK14" i="6" s="1"/>
  <c r="AK15" i="6" s="1"/>
  <c r="AK16" i="6" s="1"/>
  <c r="X5" i="4" l="1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S35" i="4"/>
  <c r="R35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4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<sst xmlns="http://schemas.openxmlformats.org/spreadsheetml/2006/main" count="659" uniqueCount="166">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</sst>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75" x14ac:dyDescent="0.2"/>
  <sheetData>
    <row r="1" spans="1:15" s="59" customFormat="1" x14ac:dyDescent="0.2">
      <c r="A1" s="63" t="s">
        <v>0</v>
      </c>
    </row>
    <row r="2" spans="1:15" s="59" customFormat="1" x14ac:dyDescent="0.2">
      <c r="A2" s="63" t="s">
        <v>1</v>
      </c>
    </row>
    <row r="3" spans="1:15" s="59" customFormat="1" x14ac:dyDescent="0.2">
      <c r="A3" s="59" t="s">
        <v>2</v>
      </c>
    </row>
    <row r="4" spans="1:15" x14ac:dyDescent="0.2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">
      <c r="A7" s="59" t="s">
        <v>4</v>
      </c>
    </row>
    <row r="8" spans="1:15" s="59" customFormat="1" x14ac:dyDescent="0.2">
      <c r="A8" s="59" t="s">
        <v>5</v>
      </c>
    </row>
    <row r="9" spans="1:15" s="59" customFormat="1" x14ac:dyDescent="0.2">
      <c r="A9" s="59" t="s">
        <v>6</v>
      </c>
    </row>
    <row r="10" spans="1:15" s="59" customFormat="1" x14ac:dyDescent="0.2">
      <c r="A10" s="59" t="s">
        <v>59</v>
      </c>
    </row>
    <row r="11" spans="1:15" s="59" customFormat="1" x14ac:dyDescent="0.2">
      <c r="A11" s="84" t="s">
        <v>157</v>
      </c>
    </row>
    <row r="12" spans="1:15" s="59" customFormat="1" x14ac:dyDescent="0.2">
      <c r="A12" s="59" t="s">
        <v>7</v>
      </c>
    </row>
    <row r="13" spans="1:15" s="59" customFormat="1" x14ac:dyDescent="0.2">
      <c r="A13" s="59" t="s">
        <v>8</v>
      </c>
    </row>
    <row r="14" spans="1:15" s="59" customFormat="1" x14ac:dyDescent="0.2">
      <c r="A14" s="84" t="s">
        <v>158</v>
      </c>
    </row>
    <row r="15" spans="1:15" s="59" customFormat="1" x14ac:dyDescent="0.2"/>
    <row r="16" spans="1:15" s="59" customFormat="1" x14ac:dyDescent="0.2">
      <c r="A16" s="63" t="s">
        <v>9</v>
      </c>
    </row>
    <row r="17" spans="1:1" s="59" customFormat="1" x14ac:dyDescent="0.2">
      <c r="A17" s="84" t="s">
        <v>94</v>
      </c>
    </row>
    <row r="18" spans="1:1" s="59" customFormat="1" x14ac:dyDescent="0.2">
      <c r="A18" s="59" t="s">
        <v>68</v>
      </c>
    </row>
    <row r="19" spans="1:1" s="59" customFormat="1" x14ac:dyDescent="0.2">
      <c r="A19" s="84" t="s">
        <v>95</v>
      </c>
    </row>
    <row r="20" spans="1:1" s="59" customFormat="1" x14ac:dyDescent="0.2">
      <c r="A20" s="59" t="s">
        <v>76</v>
      </c>
    </row>
    <row r="21" spans="1:1" s="59" customFormat="1" x14ac:dyDescent="0.2">
      <c r="A21" s="84" t="s">
        <v>96</v>
      </c>
    </row>
    <row r="22" spans="1:1" s="59" customFormat="1" x14ac:dyDescent="0.2">
      <c r="A22" s="84" t="s">
        <v>97</v>
      </c>
    </row>
    <row r="23" spans="1:1" s="59" customFormat="1" x14ac:dyDescent="0.2">
      <c r="A23" s="59" t="s">
        <v>60</v>
      </c>
    </row>
    <row r="24" spans="1:1" s="59" customFormat="1" x14ac:dyDescent="0.2"/>
    <row r="25" spans="1:1" s="59" customFormat="1" x14ac:dyDescent="0.2">
      <c r="A25" s="63" t="s">
        <v>10</v>
      </c>
    </row>
    <row r="26" spans="1:1" s="59" customFormat="1" x14ac:dyDescent="0.2">
      <c r="A26" s="84" t="s">
        <v>98</v>
      </c>
    </row>
    <row r="27" spans="1:1" s="59" customFormat="1" x14ac:dyDescent="0.2">
      <c r="A27" s="59" t="s">
        <v>112</v>
      </c>
    </row>
    <row r="28" spans="1:1" s="59" customFormat="1" x14ac:dyDescent="0.2">
      <c r="A28" s="84" t="s">
        <v>99</v>
      </c>
    </row>
    <row r="29" spans="1:1" s="59" customFormat="1" x14ac:dyDescent="0.2">
      <c r="A29" s="59" t="s">
        <v>11</v>
      </c>
    </row>
    <row r="30" spans="1:1" s="59" customFormat="1" x14ac:dyDescent="0.2"/>
    <row r="31" spans="1:1" s="59" customFormat="1" x14ac:dyDescent="0.2">
      <c r="A31" s="63" t="s">
        <v>12</v>
      </c>
    </row>
    <row r="32" spans="1:1" s="59" customFormat="1" x14ac:dyDescent="0.2">
      <c r="A32" s="59" t="s">
        <v>13</v>
      </c>
    </row>
    <row r="33" spans="1:1" s="59" customFormat="1" x14ac:dyDescent="0.2">
      <c r="A33" s="59" t="s">
        <v>14</v>
      </c>
    </row>
    <row r="34" spans="1:1" s="59" customFormat="1" x14ac:dyDescent="0.2">
      <c r="A34" s="59" t="s">
        <v>15</v>
      </c>
    </row>
    <row r="35" spans="1:1" s="59" customFormat="1" x14ac:dyDescent="0.2">
      <c r="A35" s="84" t="s">
        <v>100</v>
      </c>
    </row>
    <row r="36" spans="1:1" s="59" customFormat="1" x14ac:dyDescent="0.2">
      <c r="A36" s="59" t="s">
        <v>16</v>
      </c>
    </row>
    <row r="37" spans="1:1" s="59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opLeftCell="A14" zoomScale="130" zoomScaleNormal="130" workbookViewId="0">
      <selection activeCell="J28" sqref="J28"/>
    </sheetView>
  </sheetViews>
  <sheetFormatPr defaultColWidth="8.85546875" defaultRowHeight="12.75" x14ac:dyDescent="0.2"/>
  <cols>
    <col min="1" max="1" width="6" style="37" customWidth="1"/>
    <col min="2" max="2" width="2.140625" style="42" customWidth="1"/>
    <col min="3" max="3" width="6.85546875" style="42" customWidth="1"/>
    <col min="4" max="4" width="2.5703125" style="42" customWidth="1"/>
    <col min="5" max="5" width="7" style="42" customWidth="1"/>
    <col min="6" max="6" width="2.5703125" style="42" customWidth="1"/>
    <col min="7" max="7" width="5.85546875" style="42" customWidth="1"/>
    <col min="8" max="8" width="2.5703125" style="42" customWidth="1"/>
    <col min="9" max="9" width="6.7109375" style="42" customWidth="1"/>
    <col min="10" max="10" width="6" style="42" customWidth="1"/>
    <col min="11" max="11" width="6.7109375" style="42" customWidth="1"/>
    <col min="12" max="12" width="5.5703125" style="42" customWidth="1"/>
    <col min="13" max="13" width="6.7109375" style="42" customWidth="1"/>
    <col min="14" max="14" width="5.5703125" style="42" customWidth="1"/>
    <col min="15" max="15" width="2.5703125" style="42" customWidth="1"/>
    <col min="16" max="21" width="5.7109375" style="42" customWidth="1"/>
    <col min="22" max="22" width="2.7109375" style="42" customWidth="1"/>
    <col min="23" max="23" width="6.7109375" style="42" customWidth="1"/>
    <col min="24" max="24" width="5.7109375" style="42" customWidth="1"/>
    <col min="25" max="25" width="6.7109375" style="42" customWidth="1"/>
    <col min="26" max="26" width="5.5703125" style="42" customWidth="1"/>
    <col min="27" max="27" width="6.7109375" style="42" customWidth="1"/>
    <col min="28" max="28" width="5.5703125" style="42" customWidth="1"/>
    <col min="29" max="29" width="2.28515625" style="42" customWidth="1"/>
    <col min="30" max="30" width="6.5703125" style="42" customWidth="1"/>
    <col min="31" max="31" width="8.140625" style="42" customWidth="1"/>
    <col min="32" max="32" width="7.42578125" style="42" customWidth="1"/>
    <col min="33" max="33" width="3.5703125" style="42" customWidth="1"/>
    <col min="34" max="34" width="9.42578125" style="86" bestFit="1" customWidth="1"/>
    <col min="35" max="35" width="5.28515625" style="42" customWidth="1"/>
    <col min="36" max="16384" width="8.85546875" style="42"/>
  </cols>
  <sheetData>
    <row r="1" spans="1:39" s="37" customFormat="1" ht="14.25" x14ac:dyDescent="0.2">
      <c r="A1" s="37" t="s">
        <v>164</v>
      </c>
      <c r="AH1" s="40"/>
    </row>
    <row r="2" spans="1:39" s="37" customFormat="1" x14ac:dyDescent="0.2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4.25" x14ac:dyDescent="0.2">
      <c r="A3" s="37" t="s">
        <v>20</v>
      </c>
      <c r="G3" s="40" t="s">
        <v>21</v>
      </c>
      <c r="I3" s="89" t="s">
        <v>22</v>
      </c>
      <c r="J3" s="89"/>
      <c r="K3" s="203" t="s">
        <v>135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4.25" x14ac:dyDescent="0.2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137</v>
      </c>
      <c r="AL4" s="37" t="s">
        <v>138</v>
      </c>
      <c r="AM4" s="37" t="s">
        <v>139</v>
      </c>
    </row>
    <row r="5" spans="1:39" ht="2.25" customHeight="1" x14ac:dyDescent="0.2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2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2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2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2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2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2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2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2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2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4.25" x14ac:dyDescent="0.2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4.25" x14ac:dyDescent="0.2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4.25" x14ac:dyDescent="0.2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4.25" x14ac:dyDescent="0.2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4.25" x14ac:dyDescent="0.2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4.25" x14ac:dyDescent="0.2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2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2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2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2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9">
        <f t="shared" si="14"/>
        <v>0.12</v>
      </c>
      <c r="AL24" s="170">
        <f t="shared" si="15"/>
        <v>1</v>
      </c>
      <c r="AM24" s="170">
        <f t="shared" si="16"/>
        <v>0.83720930232558144</v>
      </c>
    </row>
    <row r="25" spans="1:39" x14ac:dyDescent="0.2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9">
        <f t="shared" ref="AK25:AK34" si="49">N25/M25</f>
        <v>0.17761557177615572</v>
      </c>
      <c r="AL25" s="170">
        <f t="shared" ref="AL25:AL34" si="50">U25/T25</f>
        <v>0.92307692307692313</v>
      </c>
      <c r="AM25" s="170">
        <f t="shared" ref="AM25:AM34" si="51">AB25/AA25</f>
        <v>0.80769230769230771</v>
      </c>
    </row>
    <row r="26" spans="1:39" x14ac:dyDescent="0.2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9">
        <f t="shared" si="49"/>
        <v>0.13404825737265416</v>
      </c>
      <c r="AL26" s="170">
        <f t="shared" si="50"/>
        <v>0.75</v>
      </c>
      <c r="AM26" s="170">
        <f t="shared" si="51"/>
        <v>0.83333333333333337</v>
      </c>
    </row>
    <row r="27" spans="1:39" x14ac:dyDescent="0.2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2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2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2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2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2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2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2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2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">
      <c r="A36" s="40"/>
      <c r="B36" s="40"/>
      <c r="C36" s="40"/>
      <c r="D36" s="91"/>
      <c r="E36" s="92" t="s">
        <v>153</v>
      </c>
      <c r="F36" s="38"/>
      <c r="G36" s="38">
        <f>SUM(G5:G34)</f>
        <v>90</v>
      </c>
      <c r="H36" s="38"/>
      <c r="I36" s="38">
        <f t="shared" ref="I36:AF36" si="60">SUM(I5:I34)</f>
        <v>331</v>
      </c>
      <c r="J36" s="38">
        <f t="shared" si="60"/>
        <v>48</v>
      </c>
      <c r="K36" s="165">
        <f t="shared" si="60"/>
        <v>2355</v>
      </c>
      <c r="L36" s="38">
        <f t="shared" si="60"/>
        <v>177</v>
      </c>
      <c r="M36" s="165">
        <f t="shared" si="60"/>
        <v>2686</v>
      </c>
      <c r="N36" s="38">
        <f t="shared" si="60"/>
        <v>225</v>
      </c>
      <c r="O36" s="38"/>
      <c r="P36" s="38">
        <f t="shared" si="60"/>
        <v>6</v>
      </c>
      <c r="Q36" s="38">
        <f t="shared" si="60"/>
        <v>4</v>
      </c>
      <c r="R36" s="38">
        <f t="shared" si="60"/>
        <v>50</v>
      </c>
      <c r="S36" s="38">
        <f t="shared" si="60"/>
        <v>47</v>
      </c>
      <c r="T36" s="38">
        <f t="shared" si="60"/>
        <v>56</v>
      </c>
      <c r="U36" s="38">
        <f t="shared" si="60"/>
        <v>51</v>
      </c>
      <c r="V36" s="38"/>
      <c r="W36" s="38">
        <f t="shared" si="60"/>
        <v>9</v>
      </c>
      <c r="X36" s="38">
        <f t="shared" si="60"/>
        <v>6</v>
      </c>
      <c r="Y36" s="38">
        <f t="shared" si="60"/>
        <v>261</v>
      </c>
      <c r="Z36" s="38">
        <f t="shared" si="60"/>
        <v>130</v>
      </c>
      <c r="AA36" s="38">
        <f t="shared" si="60"/>
        <v>270</v>
      </c>
      <c r="AB36" s="38">
        <f t="shared" si="60"/>
        <v>136</v>
      </c>
      <c r="AC36" s="38"/>
      <c r="AD36" s="38">
        <f t="shared" si="60"/>
        <v>11</v>
      </c>
      <c r="AE36" s="38">
        <f t="shared" si="60"/>
        <v>11</v>
      </c>
      <c r="AF36" s="38">
        <f t="shared" si="60"/>
        <v>22</v>
      </c>
      <c r="AG36" s="38"/>
      <c r="AH36" s="165">
        <f t="shared" si="33"/>
        <v>3034</v>
      </c>
      <c r="AI36" s="37"/>
      <c r="AJ36" s="37"/>
    </row>
    <row r="37" spans="1:39" x14ac:dyDescent="0.2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4.25" x14ac:dyDescent="0.2">
      <c r="A38" s="85" t="s">
        <v>154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4.25" x14ac:dyDescent="0.2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4.25" x14ac:dyDescent="0.2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4.25" x14ac:dyDescent="0.2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4.25" x14ac:dyDescent="0.2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4.25" x14ac:dyDescent="0.2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4.25" x14ac:dyDescent="0.2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4.25" x14ac:dyDescent="0.2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2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x14ac:dyDescent="0.2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x14ac:dyDescent="0.2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x14ac:dyDescent="0.2">
      <c r="A50" s="41" t="s">
        <v>38</v>
      </c>
      <c r="B50" s="41"/>
      <c r="C50" s="41"/>
      <c r="D50" s="41"/>
      <c r="E50" s="41"/>
    </row>
    <row r="51" spans="1:32" x14ac:dyDescent="0.2">
      <c r="A51" s="41" t="s">
        <v>39</v>
      </c>
      <c r="B51" s="41"/>
      <c r="C51" s="41"/>
      <c r="D51" s="41"/>
      <c r="E51" s="41"/>
    </row>
    <row r="52" spans="1:32" x14ac:dyDescent="0.2">
      <c r="A52" s="202" t="s">
        <v>156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2">
      <c r="B53" s="41"/>
      <c r="C53" s="41"/>
      <c r="D53" s="41"/>
      <c r="E53" s="41"/>
    </row>
    <row r="55" spans="1:32" x14ac:dyDescent="0.2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W15" sqref="W15:W16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4" customWidth="1"/>
    <col min="30" max="30" width="7.28515625" customWidth="1"/>
    <col min="31" max="33" width="6.28515625" customWidth="1"/>
  </cols>
  <sheetData>
    <row r="1" spans="1:34" s="5" customFormat="1" ht="14.25" x14ac:dyDescent="0.2">
      <c r="A1" s="5" t="s">
        <v>163</v>
      </c>
    </row>
    <row r="2" spans="1:34" s="5" customFormat="1" x14ac:dyDescent="0.2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4.25" x14ac:dyDescent="0.2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4.25" x14ac:dyDescent="0.2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140</v>
      </c>
      <c r="O4" s="13"/>
      <c r="P4" s="13" t="s">
        <v>30</v>
      </c>
      <c r="Q4" s="13" t="s">
        <v>155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2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x14ac:dyDescent="0.2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x14ac:dyDescent="0.2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x14ac:dyDescent="0.2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x14ac:dyDescent="0.2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x14ac:dyDescent="0.2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x14ac:dyDescent="0.2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x14ac:dyDescent="0.2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7">
        <v>2</v>
      </c>
      <c r="X12" s="157">
        <v>1</v>
      </c>
      <c r="Y12" s="157">
        <v>95</v>
      </c>
      <c r="Z12" s="157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9">
        <f t="shared" si="20"/>
        <v>271</v>
      </c>
      <c r="AE12" s="150">
        <f t="shared" ref="AE12:AE19" si="33">N12/M12</f>
        <v>0.19047619047619047</v>
      </c>
      <c r="AF12" s="150">
        <f t="shared" ref="AF12:AF19" si="34">U12/T12</f>
        <v>0.88888888888888884</v>
      </c>
      <c r="AG12" s="150">
        <f t="shared" ref="AG12:AG19" si="35">AB12/AA12</f>
        <v>0.58762886597938147</v>
      </c>
      <c r="AH12" s="158">
        <f t="shared" ref="AH12:AH19" si="36">AD12/G12</f>
        <v>54.2</v>
      </c>
    </row>
    <row r="13" spans="1:34" x14ac:dyDescent="0.2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7">
        <v>2</v>
      </c>
      <c r="X13" s="157">
        <v>2</v>
      </c>
      <c r="Y13" s="157">
        <v>24</v>
      </c>
      <c r="Z13" s="157">
        <v>14</v>
      </c>
      <c r="AA13" s="97">
        <f t="shared" si="31"/>
        <v>26</v>
      </c>
      <c r="AB13" s="97">
        <f t="shared" si="32"/>
        <v>16</v>
      </c>
      <c r="AD13" s="119">
        <f t="shared" si="20"/>
        <v>99</v>
      </c>
      <c r="AE13" s="150">
        <f t="shared" si="33"/>
        <v>0.10526315789473684</v>
      </c>
      <c r="AF13" s="150">
        <f t="shared" si="34"/>
        <v>0.9375</v>
      </c>
      <c r="AG13" s="150">
        <f t="shared" si="35"/>
        <v>0.61538461538461542</v>
      </c>
      <c r="AH13" s="158">
        <f t="shared" si="36"/>
        <v>19.8</v>
      </c>
    </row>
    <row r="14" spans="1:34" x14ac:dyDescent="0.2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7">
        <v>1</v>
      </c>
      <c r="X14" s="157">
        <v>1</v>
      </c>
      <c r="Y14" s="157">
        <v>5</v>
      </c>
      <c r="Z14" s="157">
        <v>1</v>
      </c>
      <c r="AA14" s="97">
        <f t="shared" si="31"/>
        <v>6</v>
      </c>
      <c r="AB14" s="97">
        <f t="shared" si="32"/>
        <v>2</v>
      </c>
      <c r="AD14" s="119">
        <f t="shared" si="20"/>
        <v>33</v>
      </c>
      <c r="AE14" s="150">
        <f t="shared" si="33"/>
        <v>0.16666666666666666</v>
      </c>
      <c r="AF14" s="150">
        <f t="shared" si="34"/>
        <v>0.66666666666666663</v>
      </c>
      <c r="AG14" s="150">
        <f t="shared" si="35"/>
        <v>0.33333333333333331</v>
      </c>
      <c r="AH14" s="158">
        <f t="shared" si="36"/>
        <v>6.6</v>
      </c>
    </row>
    <row r="15" spans="1:34" x14ac:dyDescent="0.2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x14ac:dyDescent="0.2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x14ac:dyDescent="0.2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2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x14ac:dyDescent="0.2">
      <c r="A19" s="1"/>
      <c r="B19" s="1"/>
      <c r="C19" s="3"/>
      <c r="D19" s="2"/>
      <c r="E19" s="98" t="s">
        <v>153</v>
      </c>
      <c r="F19" s="1"/>
      <c r="G19" s="26">
        <f>SUM(G5:G18)</f>
        <v>45</v>
      </c>
      <c r="H19" s="26"/>
      <c r="I19" s="26">
        <f t="shared" ref="I19:AB19" si="38">SUM(I5:I18)</f>
        <v>99</v>
      </c>
      <c r="J19" s="26">
        <f t="shared" si="38"/>
        <v>22</v>
      </c>
      <c r="K19" s="26">
        <f t="shared" si="38"/>
        <v>715</v>
      </c>
      <c r="L19" s="26">
        <f t="shared" si="38"/>
        <v>103</v>
      </c>
      <c r="M19" s="26">
        <f t="shared" si="38"/>
        <v>814</v>
      </c>
      <c r="N19" s="26">
        <f t="shared" si="38"/>
        <v>125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317</v>
      </c>
      <c r="Z19" s="26">
        <f t="shared" si="38"/>
        <v>179</v>
      </c>
      <c r="AA19" s="26">
        <f t="shared" si="38"/>
        <v>354</v>
      </c>
      <c r="AB19" s="26">
        <f t="shared" si="38"/>
        <v>209</v>
      </c>
      <c r="AD19" s="119">
        <f t="shared" si="20"/>
        <v>1273</v>
      </c>
      <c r="AE19" s="150">
        <f t="shared" si="33"/>
        <v>0.15356265356265356</v>
      </c>
      <c r="AF19" s="150">
        <f t="shared" si="34"/>
        <v>0.91428571428571426</v>
      </c>
      <c r="AG19" s="150">
        <f t="shared" si="35"/>
        <v>0.59039548022598876</v>
      </c>
      <c r="AH19" s="158">
        <f t="shared" si="36"/>
        <v>28.288888888888888</v>
      </c>
    </row>
    <row r="20" spans="1:34" x14ac:dyDescent="0.2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4.25" x14ac:dyDescent="0.2">
      <c r="A21" s="85" t="s">
        <v>154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4.25" x14ac:dyDescent="0.2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4.25" x14ac:dyDescent="0.2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4.25" x14ac:dyDescent="0.2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4.25" x14ac:dyDescent="0.2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4.25" x14ac:dyDescent="0.2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4.25" x14ac:dyDescent="0.2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4.25" x14ac:dyDescent="0.2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x14ac:dyDescent="0.2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">
      <c r="A33" s="101" t="s">
        <v>38</v>
      </c>
      <c r="B33" s="101"/>
      <c r="C33" s="101"/>
      <c r="D33" s="101"/>
      <c r="E33" s="101"/>
      <c r="AA33" s="102"/>
    </row>
    <row r="34" spans="1:27" x14ac:dyDescent="0.2">
      <c r="A34" s="41" t="s">
        <v>105</v>
      </c>
      <c r="B34" s="101"/>
      <c r="C34" s="101"/>
      <c r="D34" s="101"/>
      <c r="E34" s="101"/>
    </row>
    <row r="35" spans="1:27" x14ac:dyDescent="0.2">
      <c r="A35" s="16" t="s">
        <v>165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abSelected="1" zoomScale="130" zoomScaleNormal="130" workbookViewId="0">
      <selection activeCell="G15" sqref="G15"/>
    </sheetView>
  </sheetViews>
  <sheetFormatPr defaultRowHeight="12.75" x14ac:dyDescent="0.2"/>
  <cols>
    <col min="1" max="1" width="6.85546875" style="14" customWidth="1"/>
    <col min="2" max="2" width="2.140625" style="14" customWidth="1"/>
    <col min="3" max="3" width="6.85546875" style="14" customWidth="1"/>
    <col min="4" max="4" width="2.5703125" style="14" customWidth="1"/>
    <col min="5" max="5" width="7" style="14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  <col min="24" max="24" width="7" customWidth="1"/>
    <col min="25" max="25" width="4.140625" customWidth="1"/>
  </cols>
  <sheetData>
    <row r="1" spans="1:28" s="5" customFormat="1" x14ac:dyDescent="0.2">
      <c r="A1" s="5" t="s">
        <v>143</v>
      </c>
    </row>
    <row r="2" spans="1:28" x14ac:dyDescent="0.2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4.25" x14ac:dyDescent="0.2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4.25" x14ac:dyDescent="0.2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150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x14ac:dyDescent="0.2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x14ac:dyDescent="0.2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50">
        <f t="shared" ref="Z6:Z33" si="6">L6/K6</f>
        <v>5.7513914656771803E-2</v>
      </c>
      <c r="AA6" s="150"/>
      <c r="AB6" s="150">
        <f t="shared" ref="AB6:AB33" si="7">V6/U6</f>
        <v>1</v>
      </c>
    </row>
    <row r="7" spans="1:28" x14ac:dyDescent="0.2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x14ac:dyDescent="0.2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x14ac:dyDescent="0.2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3" si="9">S9/R9</f>
        <v>1</v>
      </c>
      <c r="AB9" s="150">
        <f t="shared" si="7"/>
        <v>0.75</v>
      </c>
    </row>
    <row r="10" spans="1:28" x14ac:dyDescent="0.2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7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50">
        <f t="shared" si="6"/>
        <v>0.15112994350282485</v>
      </c>
      <c r="AA10" s="150"/>
      <c r="AB10" s="150">
        <f t="shared" si="7"/>
        <v>1</v>
      </c>
    </row>
    <row r="11" spans="1:28" x14ac:dyDescent="0.2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7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50">
        <f t="shared" si="6"/>
        <v>0.15</v>
      </c>
      <c r="AA11" s="150"/>
      <c r="AB11" s="150" t="e">
        <f t="shared" si="7"/>
        <v>#DIV/0!</v>
      </c>
    </row>
    <row r="12" spans="1:28" x14ac:dyDescent="0.2">
      <c r="A12" s="5" t="s">
        <v>151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7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50">
        <f t="shared" si="6"/>
        <v>9.6559378468368484E-2</v>
      </c>
      <c r="AA12" s="150"/>
      <c r="AB12" s="150"/>
    </row>
    <row r="13" spans="1:28" ht="13.5" thickBot="1" x14ac:dyDescent="0.25">
      <c r="A13" s="108"/>
      <c r="B13" s="108"/>
      <c r="C13" s="108"/>
      <c r="D13" s="108"/>
      <c r="E13" s="108"/>
      <c r="F13" s="109"/>
      <c r="G13" s="110"/>
      <c r="H13" s="110"/>
      <c r="I13" s="110"/>
      <c r="J13" s="110"/>
      <c r="K13" s="110"/>
      <c r="L13" s="110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4"/>
      <c r="X13" s="6"/>
      <c r="Z13" s="150"/>
      <c r="AA13" s="150"/>
      <c r="AB13" s="150"/>
    </row>
    <row r="14" spans="1:28" ht="13.5" thickTop="1" x14ac:dyDescent="0.2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3">
        <v>12</v>
      </c>
      <c r="I14" s="113">
        <v>218</v>
      </c>
      <c r="J14" s="113">
        <v>37</v>
      </c>
      <c r="K14" s="9">
        <f>G14+I14</f>
        <v>267</v>
      </c>
      <c r="L14" s="9">
        <f>H14+J14</f>
        <v>49</v>
      </c>
      <c r="M14" s="114"/>
      <c r="N14" s="9">
        <v>0</v>
      </c>
      <c r="O14" s="8">
        <v>0</v>
      </c>
      <c r="P14" s="113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50">
        <f t="shared" si="6"/>
        <v>0.18352059925093633</v>
      </c>
      <c r="AA14" s="150" t="e">
        <f t="shared" si="9"/>
        <v>#DIV/0!</v>
      </c>
      <c r="AB14" s="150">
        <f t="shared" si="7"/>
        <v>1</v>
      </c>
    </row>
    <row r="15" spans="1:28" x14ac:dyDescent="0.2">
      <c r="A15" s="15">
        <v>44</v>
      </c>
      <c r="C15" s="17">
        <v>38654</v>
      </c>
      <c r="D15" s="18" t="s">
        <v>41</v>
      </c>
      <c r="E15" s="19">
        <v>38660</v>
      </c>
      <c r="G15" s="9"/>
      <c r="H15" s="9"/>
      <c r="I15" s="9"/>
      <c r="J15" s="9"/>
      <c r="K15" s="9">
        <f t="shared" ref="K15:K33" si="13">G15+I15</f>
        <v>0</v>
      </c>
      <c r="L15" s="9">
        <f t="shared" ref="L15:L33" si="14">H15+J15</f>
        <v>0</v>
      </c>
      <c r="M15" s="114"/>
      <c r="N15" s="9"/>
      <c r="O15" s="9"/>
      <c r="P15" s="9"/>
      <c r="Q15" s="9"/>
      <c r="R15" s="9">
        <f t="shared" si="11"/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4.25" x14ac:dyDescent="0.2">
      <c r="A16" s="15">
        <v>45</v>
      </c>
      <c r="C16" s="17">
        <v>38661</v>
      </c>
      <c r="D16" s="18" t="s">
        <v>41</v>
      </c>
      <c r="E16" s="19">
        <v>38667</v>
      </c>
      <c r="F16" s="115"/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14"/>
      <c r="N16" s="9"/>
      <c r="O16" s="9"/>
      <c r="P16" s="9"/>
      <c r="Q16" s="9"/>
      <c r="R16" s="9">
        <f t="shared" si="11"/>
        <v>0</v>
      </c>
      <c r="S16" s="9">
        <f t="shared" si="11"/>
        <v>0</v>
      </c>
      <c r="T16" s="4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x14ac:dyDescent="0.2">
      <c r="A17" s="15">
        <v>46</v>
      </c>
      <c r="C17" s="17">
        <v>38668</v>
      </c>
      <c r="D17" s="18" t="s">
        <v>41</v>
      </c>
      <c r="E17" s="19">
        <v>38674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14"/>
      <c r="N17" s="9"/>
      <c r="O17" s="9"/>
      <c r="P17" s="9"/>
      <c r="Q17" s="9"/>
      <c r="R17" s="9">
        <f t="shared" ref="R17:R31" si="15">N17+P17</f>
        <v>0</v>
      </c>
      <c r="S17" s="9">
        <f t="shared" si="11"/>
        <v>0</v>
      </c>
      <c r="T17" s="4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x14ac:dyDescent="0.2">
      <c r="A18" s="15">
        <v>47</v>
      </c>
      <c r="C18" s="17">
        <v>38675</v>
      </c>
      <c r="D18" s="18" t="s">
        <v>41</v>
      </c>
      <c r="E18" s="19">
        <v>38681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x14ac:dyDescent="0.2">
      <c r="A19" s="15">
        <v>48</v>
      </c>
      <c r="C19" s="17">
        <v>38682</v>
      </c>
      <c r="D19" s="18" t="s">
        <v>41</v>
      </c>
      <c r="E19" s="19">
        <v>38688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x14ac:dyDescent="0.2">
      <c r="A20" s="15">
        <v>49</v>
      </c>
      <c r="C20" s="17">
        <v>38689</v>
      </c>
      <c r="D20" s="18" t="s">
        <v>41</v>
      </c>
      <c r="E20" s="19">
        <v>38695</v>
      </c>
      <c r="G20" s="9"/>
      <c r="H20" s="9"/>
      <c r="I20" s="9"/>
      <c r="J20" s="9"/>
      <c r="K20" s="9">
        <f t="shared" si="13"/>
        <v>0</v>
      </c>
      <c r="L20" s="9">
        <f t="shared" si="14"/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x14ac:dyDescent="0.2">
      <c r="A21" s="15">
        <v>50</v>
      </c>
      <c r="C21" s="17">
        <v>38696</v>
      </c>
      <c r="D21" s="18" t="s">
        <v>41</v>
      </c>
      <c r="E21" s="19">
        <v>38702</v>
      </c>
      <c r="G21" s="9"/>
      <c r="H21" s="9"/>
      <c r="I21" s="9"/>
      <c r="J21" s="9"/>
      <c r="K21" s="9">
        <f t="shared" si="13"/>
        <v>0</v>
      </c>
      <c r="L21" s="9">
        <f t="shared" si="14"/>
        <v>0</v>
      </c>
      <c r="M21" s="107"/>
      <c r="N21" s="9"/>
      <c r="O21" s="9"/>
      <c r="P21" s="9"/>
      <c r="Q21" s="9"/>
      <c r="R21" s="9">
        <f t="shared" si="15"/>
        <v>0</v>
      </c>
      <c r="S21" s="9">
        <f t="shared" si="11"/>
        <v>0</v>
      </c>
      <c r="T21" s="9"/>
      <c r="U21" s="9"/>
      <c r="V21" s="9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x14ac:dyDescent="0.2">
      <c r="A22" s="15">
        <v>51</v>
      </c>
      <c r="C22" s="17">
        <v>38703</v>
      </c>
      <c r="D22" s="18" t="s">
        <v>41</v>
      </c>
      <c r="E22" s="19">
        <v>38709</v>
      </c>
      <c r="G22" s="9"/>
      <c r="H22" s="9"/>
      <c r="I22" s="9"/>
      <c r="J22" s="9"/>
      <c r="K22" s="9">
        <f t="shared" ref="K22:K26" si="16">G22+I22</f>
        <v>0</v>
      </c>
      <c r="L22" s="9">
        <f t="shared" ref="L22:L26" si="17">H22+J22</f>
        <v>0</v>
      </c>
      <c r="M22" s="107"/>
      <c r="N22" s="9"/>
      <c r="O22" s="9"/>
      <c r="P22" s="9"/>
      <c r="Q22" s="9"/>
      <c r="R22" s="9">
        <f t="shared" si="15"/>
        <v>0</v>
      </c>
      <c r="S22" s="9">
        <f t="shared" si="11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x14ac:dyDescent="0.2">
      <c r="A23" s="15">
        <v>52</v>
      </c>
      <c r="C23" s="17">
        <v>38710</v>
      </c>
      <c r="D23" s="18" t="s">
        <v>41</v>
      </c>
      <c r="E23" s="19">
        <v>38717</v>
      </c>
      <c r="G23" s="151"/>
      <c r="H23" s="151"/>
      <c r="I23" s="151"/>
      <c r="J23" s="151"/>
      <c r="K23" s="9">
        <f t="shared" si="16"/>
        <v>0</v>
      </c>
      <c r="L23" s="9">
        <f t="shared" si="17"/>
        <v>0</v>
      </c>
      <c r="M23" s="107"/>
      <c r="N23" s="151"/>
      <c r="O23" s="151"/>
      <c r="P23" s="151"/>
      <c r="Q23" s="151"/>
      <c r="R23" s="9">
        <f t="shared" ref="R23:R28" si="18">N23+P23</f>
        <v>0</v>
      </c>
      <c r="S23" s="9">
        <f t="shared" ref="S23:S28" si="19">O23+Q23</f>
        <v>0</v>
      </c>
      <c r="T23" s="9"/>
      <c r="U23" s="151"/>
      <c r="V23" s="151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x14ac:dyDescent="0.2">
      <c r="A24" s="15">
        <v>1</v>
      </c>
      <c r="C24" s="17">
        <v>39814</v>
      </c>
      <c r="D24" s="18" t="s">
        <v>41</v>
      </c>
      <c r="E24" s="19">
        <v>38724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x14ac:dyDescent="0.2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7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x14ac:dyDescent="0.2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6"/>
        <v>0</v>
      </c>
      <c r="L26" s="9">
        <f t="shared" si="17"/>
        <v>0</v>
      </c>
      <c r="M26" s="107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9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x14ac:dyDescent="0.2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x14ac:dyDescent="0.2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8"/>
        <v>0</v>
      </c>
      <c r="S28" s="9">
        <f t="shared" si="19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20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x14ac:dyDescent="0.2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4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50" t="e">
        <f t="shared" si="6"/>
        <v>#DIV/0!</v>
      </c>
      <c r="AA33" s="150" t="e">
        <f t="shared" si="9"/>
        <v>#DIV/0!</v>
      </c>
      <c r="AB33" s="150" t="e">
        <f t="shared" si="7"/>
        <v>#DIV/0!</v>
      </c>
    </row>
    <row r="34" spans="1:28" x14ac:dyDescent="0.2">
      <c r="A34" s="10" t="s">
        <v>152</v>
      </c>
      <c r="B34" s="10"/>
      <c r="C34" s="10"/>
      <c r="D34" s="10"/>
      <c r="E34" s="10"/>
      <c r="F34" s="10"/>
      <c r="G34" s="9"/>
      <c r="H34" s="9"/>
      <c r="I34" s="9"/>
      <c r="J34" s="9"/>
      <c r="K34" s="9">
        <f t="shared" ref="K34:L34" si="21">SUM(K14:K33)</f>
        <v>267</v>
      </c>
      <c r="L34" s="9">
        <f t="shared" si="21"/>
        <v>49</v>
      </c>
      <c r="M34" s="114"/>
      <c r="N34" s="4"/>
      <c r="O34" s="4"/>
      <c r="P34" s="4"/>
      <c r="Q34" s="4"/>
      <c r="R34" s="9"/>
      <c r="S34" s="9"/>
      <c r="T34" s="4"/>
      <c r="U34" s="4"/>
      <c r="V34" s="4"/>
      <c r="W34" s="4"/>
      <c r="Z34" s="160"/>
      <c r="AA34" s="160"/>
      <c r="AB34" s="160"/>
    </row>
    <row r="35" spans="1:28" s="118" customFormat="1" x14ac:dyDescent="0.2">
      <c r="A35" s="116" t="s">
        <v>153</v>
      </c>
      <c r="B35" s="116"/>
      <c r="C35" s="116"/>
      <c r="D35" s="116"/>
      <c r="E35" s="116"/>
      <c r="F35" s="116"/>
      <c r="G35" s="99">
        <f t="shared" ref="G35:L35" si="22">G12+G34</f>
        <v>618</v>
      </c>
      <c r="H35" s="99">
        <f t="shared" si="22"/>
        <v>99</v>
      </c>
      <c r="I35" s="99">
        <f t="shared" si="22"/>
        <v>2986</v>
      </c>
      <c r="J35" s="99">
        <f t="shared" si="22"/>
        <v>249</v>
      </c>
      <c r="K35" s="99">
        <f t="shared" si="22"/>
        <v>3871</v>
      </c>
      <c r="L35" s="99">
        <f t="shared" si="22"/>
        <v>397</v>
      </c>
      <c r="M35" s="117"/>
      <c r="N35" s="99">
        <f t="shared" ref="N35:S35" si="23">SUM(N5:N34)</f>
        <v>2</v>
      </c>
      <c r="O35" s="99">
        <f t="shared" si="23"/>
        <v>2</v>
      </c>
      <c r="P35" s="99">
        <f t="shared" si="23"/>
        <v>30</v>
      </c>
      <c r="Q35" s="99">
        <f t="shared" si="23"/>
        <v>30</v>
      </c>
      <c r="R35" s="99">
        <f t="shared" si="23"/>
        <v>32</v>
      </c>
      <c r="S35" s="99">
        <f t="shared" si="23"/>
        <v>32</v>
      </c>
      <c r="T35" s="99"/>
      <c r="U35" s="99">
        <f>SUM(U5:U34)</f>
        <v>51</v>
      </c>
      <c r="V35" s="99">
        <f>SUM(V5:V34)</f>
        <v>47</v>
      </c>
      <c r="W35" s="100"/>
      <c r="X35" s="152">
        <f>SUM(X5:X34)</f>
        <v>3954</v>
      </c>
      <c r="Z35" s="161">
        <f t="shared" ref="Z35" si="24">L35/K35</f>
        <v>0.1025574786876776</v>
      </c>
      <c r="AA35" s="161">
        <f t="shared" ref="AA35" si="25">S35/R35</f>
        <v>1</v>
      </c>
      <c r="AB35" s="161">
        <f t="shared" ref="AB35" si="26">V35/U35</f>
        <v>0.92156862745098034</v>
      </c>
    </row>
    <row r="36" spans="1:28" x14ac:dyDescent="0.2">
      <c r="A36"/>
      <c r="B36"/>
      <c r="C36"/>
      <c r="D36"/>
      <c r="E36"/>
    </row>
    <row r="37" spans="1:28" ht="14.25" x14ac:dyDescent="0.2">
      <c r="A37" s="10" t="s">
        <v>144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4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4"/>
      <c r="U37" s="9">
        <v>1047</v>
      </c>
      <c r="V37" s="9">
        <v>992</v>
      </c>
      <c r="W37" s="9"/>
      <c r="X37" s="9">
        <v>12561</v>
      </c>
      <c r="Z37" s="162">
        <v>8.576779026217228E-2</v>
      </c>
      <c r="AA37" s="162">
        <v>0.96660958904109584</v>
      </c>
      <c r="AB37" s="162">
        <v>0.94746895893027694</v>
      </c>
    </row>
    <row r="38" spans="1:28" ht="14.25" x14ac:dyDescent="0.2">
      <c r="A38" s="10" t="s">
        <v>134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4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4"/>
      <c r="U38" s="9">
        <v>1433</v>
      </c>
      <c r="V38" s="9">
        <v>1362</v>
      </c>
      <c r="W38" s="4"/>
      <c r="X38" s="9">
        <f>U38+R38+K38</f>
        <v>11788</v>
      </c>
      <c r="Z38" s="162">
        <v>0.20443998494920357</v>
      </c>
      <c r="AA38" s="162">
        <v>0.97188417960553919</v>
      </c>
      <c r="AB38" s="162">
        <v>0.95045359385903694</v>
      </c>
    </row>
    <row r="39" spans="1:28" ht="14.25" x14ac:dyDescent="0.2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4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4"/>
      <c r="U39" s="9">
        <v>590</v>
      </c>
      <c r="V39" s="9">
        <v>558</v>
      </c>
      <c r="W39" s="4"/>
      <c r="X39" s="9">
        <f t="shared" ref="X39:X44" si="27">U39+R39+K39</f>
        <v>11286</v>
      </c>
      <c r="Z39" s="163">
        <f t="shared" ref="Z39:Z44" si="28">L39/K39</f>
        <v>0.21750567977998325</v>
      </c>
      <c r="AA39" s="163">
        <f t="shared" ref="AA39:AA44" si="29">S39/R39</f>
        <v>0.97685383626232314</v>
      </c>
      <c r="AB39" s="163">
        <f t="shared" ref="AB39:AB44" si="30">V39/U39</f>
        <v>0.94576271186440675</v>
      </c>
    </row>
    <row r="40" spans="1:28" ht="14.25" x14ac:dyDescent="0.2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4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4"/>
      <c r="U40" s="9">
        <v>386</v>
      </c>
      <c r="V40" s="9">
        <v>370</v>
      </c>
      <c r="W40" s="4"/>
      <c r="X40" s="9">
        <f t="shared" si="27"/>
        <v>7099</v>
      </c>
      <c r="Z40" s="163">
        <f t="shared" si="28"/>
        <v>0.22295514511873352</v>
      </c>
      <c r="AA40" s="163">
        <f t="shared" si="29"/>
        <v>0.93528505392912176</v>
      </c>
      <c r="AB40" s="163">
        <f t="shared" si="30"/>
        <v>0.95854922279792742</v>
      </c>
    </row>
    <row r="41" spans="1:28" ht="14.25" x14ac:dyDescent="0.2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4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4"/>
      <c r="U41" s="9">
        <v>1869</v>
      </c>
      <c r="V41" s="9">
        <v>1859</v>
      </c>
      <c r="W41" s="4"/>
      <c r="X41" s="9">
        <f t="shared" si="27"/>
        <v>12832</v>
      </c>
      <c r="Z41" s="163">
        <f t="shared" si="28"/>
        <v>0.22111339399276</v>
      </c>
      <c r="AA41" s="163">
        <f t="shared" si="29"/>
        <v>0.94339622641509435</v>
      </c>
      <c r="AB41" s="163">
        <f t="shared" si="30"/>
        <v>0.99464954521134297</v>
      </c>
    </row>
    <row r="42" spans="1:28" ht="14.25" x14ac:dyDescent="0.2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4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4"/>
      <c r="U42" s="9">
        <v>2049</v>
      </c>
      <c r="V42" s="9">
        <v>1996</v>
      </c>
      <c r="W42" s="4"/>
      <c r="X42" s="9">
        <f t="shared" si="27"/>
        <v>9482</v>
      </c>
      <c r="Z42" s="163">
        <f t="shared" si="28"/>
        <v>0.22136642419055769</v>
      </c>
      <c r="AA42" s="163">
        <f t="shared" si="29"/>
        <v>0.94075829383886256</v>
      </c>
      <c r="AB42" s="163">
        <f t="shared" si="30"/>
        <v>0.97413372376769158</v>
      </c>
    </row>
    <row r="43" spans="1:28" ht="14.25" x14ac:dyDescent="0.2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4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4"/>
      <c r="U43" s="9">
        <v>1574</v>
      </c>
      <c r="V43" s="9">
        <v>1557</v>
      </c>
      <c r="W43" s="4"/>
      <c r="X43" s="9">
        <f t="shared" si="27"/>
        <v>5751</v>
      </c>
      <c r="Z43" s="163">
        <f t="shared" si="28"/>
        <v>0.30849315068493149</v>
      </c>
      <c r="AA43" s="163">
        <f t="shared" si="29"/>
        <v>0.85958254269449719</v>
      </c>
      <c r="AB43" s="163">
        <f t="shared" si="30"/>
        <v>0.98919949174078781</v>
      </c>
    </row>
    <row r="44" spans="1:28" ht="14.25" x14ac:dyDescent="0.2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4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4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3">
        <f t="shared" si="28"/>
        <v>0.21756225425950196</v>
      </c>
      <c r="AA44" s="163">
        <f t="shared" si="29"/>
        <v>0.9109979023074618</v>
      </c>
      <c r="AB44" s="163">
        <f t="shared" si="30"/>
        <v>0.9888751545117429</v>
      </c>
    </row>
    <row r="45" spans="1:28" x14ac:dyDescent="0.2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">
      <c r="A48" s="16" t="s">
        <v>38</v>
      </c>
      <c r="B48" s="16"/>
      <c r="C48" s="16"/>
      <c r="D48" s="16"/>
      <c r="E48" s="16"/>
    </row>
    <row r="49" spans="1:16" x14ac:dyDescent="0.2">
      <c r="A49" s="14" t="s">
        <v>106</v>
      </c>
      <c r="B49" s="16"/>
      <c r="C49" s="16"/>
      <c r="D49" s="16"/>
      <c r="E49" s="16"/>
    </row>
    <row r="50" spans="1:16" x14ac:dyDescent="0.2">
      <c r="A50" s="16" t="s">
        <v>148</v>
      </c>
      <c r="B50" s="16"/>
      <c r="C50" s="16"/>
      <c r="D50" s="16"/>
      <c r="E50" s="16"/>
    </row>
    <row r="51" spans="1:16" x14ac:dyDescent="0.2">
      <c r="A51" s="41" t="s">
        <v>92</v>
      </c>
      <c r="B51" s="16"/>
      <c r="C51" s="16"/>
      <c r="D51" s="16"/>
      <c r="E51" s="16"/>
    </row>
    <row r="52" spans="1:16" x14ac:dyDescent="0.2">
      <c r="A52" s="41" t="s">
        <v>149</v>
      </c>
    </row>
    <row r="56" spans="1:16" x14ac:dyDescent="0.2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1" customWidth="1"/>
    <col min="42" max="42" width="2.42578125" customWidth="1"/>
    <col min="43" max="43" width="8.7109375" style="14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8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15"/>
    <col min="84" max="84" width="2.5703125" customWidth="1"/>
  </cols>
  <sheetData>
    <row r="1" spans="1:83" s="5" customFormat="1" x14ac:dyDescent="0.2">
      <c r="F1" s="5" t="s">
        <v>145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x14ac:dyDescent="0.2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x14ac:dyDescent="0.2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x14ac:dyDescent="0.2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147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136</v>
      </c>
      <c r="CB4" s="76" t="s">
        <v>17</v>
      </c>
      <c r="CC4" s="76" t="s">
        <v>18</v>
      </c>
      <c r="CD4" s="76" t="s">
        <v>19</v>
      </c>
      <c r="CE4" s="76" t="s">
        <v>136</v>
      </c>
    </row>
    <row r="5" spans="1:83" s="5" customFormat="1" x14ac:dyDescent="0.2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x14ac:dyDescent="0.2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2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x14ac:dyDescent="0.2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x14ac:dyDescent="0.2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7" t="s">
        <v>64</v>
      </c>
      <c r="AZ18" s="207"/>
      <c r="BA18" s="207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x14ac:dyDescent="0.2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7" t="s">
        <v>61</v>
      </c>
      <c r="AZ19" s="207"/>
      <c r="BA19" s="207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2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7" t="s">
        <v>62</v>
      </c>
      <c r="AZ20" s="207"/>
      <c r="BA20" s="207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x14ac:dyDescent="0.2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7" t="s">
        <v>63</v>
      </c>
      <c r="AZ21" s="207"/>
      <c r="BA21" s="207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2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2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x14ac:dyDescent="0.2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x14ac:dyDescent="0.2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2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">
      <c r="A35" s="1"/>
      <c r="B35" s="3"/>
      <c r="C35" s="1"/>
      <c r="D35" s="3"/>
      <c r="AF35" s="1"/>
      <c r="AH35" s="14"/>
      <c r="AO35"/>
      <c r="AQ35"/>
    </row>
    <row r="36" spans="1:83" x14ac:dyDescent="0.2">
      <c r="A36" s="1"/>
      <c r="B36" s="3"/>
      <c r="C36" s="1"/>
      <c r="D36" s="3"/>
      <c r="AF36" s="1"/>
      <c r="AH36" s="14"/>
      <c r="AO36"/>
      <c r="AQ36"/>
    </row>
    <row r="37" spans="1:83" x14ac:dyDescent="0.2">
      <c r="A37" s="1"/>
      <c r="B37" s="3"/>
      <c r="C37" s="1"/>
      <c r="D37" s="3"/>
      <c r="AF37" s="1"/>
      <c r="AH37" s="14"/>
      <c r="AO37"/>
      <c r="AQ37"/>
    </row>
    <row r="38" spans="1:83" x14ac:dyDescent="0.2">
      <c r="A38" s="1"/>
      <c r="B38" s="3"/>
      <c r="C38" s="1"/>
      <c r="D38" s="3"/>
      <c r="AF38" s="1"/>
      <c r="AH38" s="14"/>
      <c r="AO38"/>
      <c r="AQ38"/>
    </row>
    <row r="39" spans="1:83" x14ac:dyDescent="0.2">
      <c r="AF39" s="1"/>
      <c r="AH39" s="14"/>
      <c r="AO39"/>
      <c r="AQ39"/>
    </row>
    <row r="40" spans="1:83" x14ac:dyDescent="0.2">
      <c r="AF40" s="1"/>
      <c r="AH40" s="14"/>
      <c r="AO40"/>
      <c r="AQ40"/>
    </row>
    <row r="41" spans="1:83" x14ac:dyDescent="0.2">
      <c r="AF41" s="1"/>
      <c r="AH41" s="14"/>
      <c r="AO41"/>
      <c r="AQ41"/>
    </row>
    <row r="42" spans="1:83" x14ac:dyDescent="0.2">
      <c r="AF42" s="1"/>
      <c r="AH42" s="14"/>
      <c r="AO42"/>
      <c r="AQ42"/>
    </row>
    <row r="43" spans="1:83" x14ac:dyDescent="0.2">
      <c r="AF43" s="1"/>
      <c r="AH43" s="14"/>
      <c r="AO43"/>
      <c r="AQ43"/>
    </row>
    <row r="44" spans="1:83" x14ac:dyDescent="0.2">
      <c r="AF44" s="1"/>
      <c r="AH44" s="14"/>
      <c r="AO44"/>
      <c r="AQ44"/>
    </row>
    <row r="45" spans="1:83" x14ac:dyDescent="0.2">
      <c r="AF45" s="1"/>
      <c r="AH45" s="14"/>
      <c r="AO45"/>
      <c r="AQ45"/>
    </row>
    <row r="46" spans="1:83" x14ac:dyDescent="0.2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40625" defaultRowHeight="12.75" x14ac:dyDescent="0.2"/>
  <cols>
    <col min="1" max="1" width="6.28515625" style="14" customWidth="1"/>
    <col min="2" max="2" width="7.42578125" style="14" customWidth="1"/>
    <col min="3" max="3" width="3.28515625" style="14" customWidth="1"/>
    <col min="4" max="4" width="8.7109375" style="14" customWidth="1"/>
    <col min="5" max="7" width="9.42578125" style="14" bestFit="1" customWidth="1"/>
    <col min="8" max="8" width="2.42578125" style="14" customWidth="1"/>
    <col min="9" max="9" width="9.42578125" style="14" bestFit="1" customWidth="1"/>
    <col min="10" max="10" width="9.28515625" style="14" bestFit="1" customWidth="1"/>
    <col min="11" max="11" width="9.42578125" style="14" bestFit="1" customWidth="1"/>
    <col min="12" max="12" width="2.42578125" style="14" customWidth="1"/>
    <col min="13" max="13" width="9.42578125" style="14" bestFit="1" customWidth="1"/>
    <col min="14" max="14" width="9.28515625" style="14" bestFit="1" customWidth="1"/>
    <col min="15" max="15" width="9.42578125" style="14" bestFit="1" customWidth="1"/>
    <col min="16" max="16" width="2.42578125" style="14" customWidth="1"/>
    <col min="17" max="17" width="9.42578125" style="14" bestFit="1" customWidth="1"/>
    <col min="18" max="18" width="9.28515625" style="14" bestFit="1" customWidth="1"/>
    <col min="19" max="19" width="9.42578125" style="14" bestFit="1" customWidth="1"/>
    <col min="20" max="20" width="2.42578125" style="14" customWidth="1"/>
    <col min="21" max="21" width="9.42578125" style="14" bestFit="1" customWidth="1"/>
    <col min="22" max="23" width="9.28515625" style="14" bestFit="1" customWidth="1"/>
    <col min="24" max="24" width="2.42578125" style="14" customWidth="1"/>
    <col min="25" max="25" width="9.42578125" style="14" bestFit="1" customWidth="1"/>
    <col min="26" max="26" width="9.28515625" style="14" bestFit="1" customWidth="1"/>
    <col min="27" max="27" width="9.42578125" style="14" bestFit="1" customWidth="1"/>
    <col min="28" max="28" width="2.42578125" style="14" customWidth="1"/>
    <col min="29" max="29" width="9.42578125" style="14" bestFit="1" customWidth="1"/>
    <col min="30" max="31" width="9.28515625" style="14" bestFit="1" customWidth="1"/>
    <col min="32" max="32" width="2.42578125" style="14" customWidth="1"/>
    <col min="33" max="33" width="9.42578125" style="14" bestFit="1" customWidth="1"/>
    <col min="34" max="34" width="9.28515625" style="14" bestFit="1" customWidth="1"/>
    <col min="35" max="35" width="9.42578125" style="14" bestFit="1" customWidth="1"/>
    <col min="36" max="36" width="2.42578125" style="14" customWidth="1"/>
    <col min="37" max="37" width="9.42578125" style="14" bestFit="1" customWidth="1"/>
    <col min="38" max="38" width="9.28515625" style="14" bestFit="1" customWidth="1"/>
    <col min="39" max="39" width="9.42578125" style="14" bestFit="1" customWidth="1"/>
    <col min="40" max="40" width="2.42578125" style="14" customWidth="1"/>
    <col min="41" max="42" width="9.28515625" style="14" bestFit="1" customWidth="1"/>
    <col min="43" max="43" width="9.42578125" style="15" bestFit="1" customWidth="1"/>
    <col min="44" max="44" width="2.42578125" style="14" customWidth="1"/>
    <col min="45" max="47" width="9.42578125" style="14" bestFit="1" customWidth="1"/>
    <col min="48" max="48" width="2.42578125" style="14" customWidth="1"/>
    <col min="49" max="50" width="9.28515625" style="14" bestFit="1" customWidth="1"/>
    <col min="51" max="51" width="9.42578125" style="14" bestFit="1" customWidth="1"/>
    <col min="52" max="52" width="9.140625" style="14" hidden="1" customWidth="1"/>
    <col min="53" max="55" width="9.28515625" style="14" bestFit="1" customWidth="1"/>
    <col min="56" max="56" width="2" style="14" customWidth="1"/>
    <col min="57" max="57" width="9.42578125" style="14" bestFit="1" customWidth="1"/>
    <col min="58" max="59" width="9.28515625" style="14" bestFit="1" customWidth="1"/>
    <col min="60" max="60" width="2" style="14" customWidth="1"/>
    <col min="61" max="61" width="9.42578125" style="14" bestFit="1" customWidth="1"/>
    <col min="62" max="62" width="9.28515625" style="14" bestFit="1" customWidth="1"/>
    <col min="63" max="63" width="9.140625" style="14" customWidth="1"/>
    <col min="64" max="64" width="1.7109375" style="14" customWidth="1"/>
    <col min="65" max="67" width="9.28515625" style="14" customWidth="1"/>
    <col min="68" max="68" width="2" style="14" customWidth="1"/>
    <col min="69" max="71" width="9.140625" style="14"/>
    <col min="72" max="72" width="2.28515625" style="14" customWidth="1"/>
    <col min="73" max="73" width="9.42578125" style="14" bestFit="1" customWidth="1"/>
    <col min="74" max="75" width="9.28515625" style="14" bestFit="1" customWidth="1"/>
    <col min="76" max="76" width="1.42578125" style="14" customWidth="1"/>
    <col min="77" max="16384" width="9.140625" style="14"/>
  </cols>
  <sheetData>
    <row r="1" spans="1:79" s="5" customFormat="1" x14ac:dyDescent="0.2">
      <c r="B1" s="10"/>
      <c r="C1" s="10"/>
      <c r="D1" s="10"/>
      <c r="E1" s="10" t="s">
        <v>146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2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x14ac:dyDescent="0.2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141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2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2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2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2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2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2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">
      <c r="AO21" s="15"/>
      <c r="AP21" s="8"/>
      <c r="AQ21" s="8"/>
      <c r="BA21" s="36" t="s">
        <v>70</v>
      </c>
      <c r="BB21" s="8"/>
      <c r="BC21" s="8"/>
    </row>
    <row r="22" spans="1:71" x14ac:dyDescent="0.2">
      <c r="AO22" s="8"/>
      <c r="AP22" s="8"/>
      <c r="AQ22" s="8"/>
      <c r="BA22" s="8"/>
      <c r="BB22" s="8"/>
      <c r="BC22" s="8"/>
    </row>
    <row r="23" spans="1:71" x14ac:dyDescent="0.2">
      <c r="A23" s="5" t="s">
        <v>47</v>
      </c>
      <c r="AO23" s="8"/>
      <c r="BA23" s="8"/>
      <c r="BC23" s="15"/>
    </row>
    <row r="25" spans="1:71" x14ac:dyDescent="0.2">
      <c r="A25" s="15"/>
    </row>
    <row r="26" spans="1:71" x14ac:dyDescent="0.2">
      <c r="A26" s="24"/>
      <c r="B26" s="25"/>
      <c r="C26" s="25"/>
      <c r="D26" s="25"/>
    </row>
    <row r="27" spans="1:71" x14ac:dyDescent="0.2">
      <c r="A27" s="15"/>
      <c r="B27" s="19"/>
      <c r="C27" s="15"/>
      <c r="D27" s="19"/>
      <c r="F27" s="21"/>
      <c r="G27" s="21"/>
    </row>
    <row r="28" spans="1:71" x14ac:dyDescent="0.2">
      <c r="A28" s="15"/>
      <c r="B28" s="19"/>
      <c r="C28" s="15"/>
      <c r="D28" s="19"/>
      <c r="F28" s="21"/>
      <c r="G28" s="21"/>
    </row>
    <row r="29" spans="1:71" x14ac:dyDescent="0.2">
      <c r="A29" s="15"/>
      <c r="B29" s="19"/>
      <c r="C29" s="15"/>
      <c r="D29" s="19"/>
      <c r="F29" s="21"/>
      <c r="G29" s="21"/>
    </row>
    <row r="30" spans="1:71" x14ac:dyDescent="0.2">
      <c r="A30" s="15"/>
      <c r="B30" s="19"/>
      <c r="C30" s="15"/>
      <c r="D30" s="19"/>
      <c r="E30" s="21"/>
      <c r="F30" s="21"/>
      <c r="G30" s="21"/>
    </row>
    <row r="31" spans="1:71" x14ac:dyDescent="0.2">
      <c r="A31" s="15"/>
      <c r="B31" s="19"/>
      <c r="C31" s="15"/>
      <c r="D31" s="19"/>
      <c r="E31" s="21"/>
      <c r="F31" s="21"/>
      <c r="G31" s="21"/>
    </row>
    <row r="32" spans="1:71" x14ac:dyDescent="0.2">
      <c r="A32" s="15"/>
      <c r="B32" s="19"/>
      <c r="C32" s="15"/>
      <c r="D32" s="19"/>
      <c r="E32" s="21"/>
      <c r="F32" s="21"/>
      <c r="G32" s="21"/>
    </row>
    <row r="33" spans="1:7" x14ac:dyDescent="0.2">
      <c r="A33" s="15"/>
      <c r="B33" s="19"/>
      <c r="C33" s="15"/>
      <c r="D33" s="19"/>
      <c r="E33" s="21"/>
      <c r="F33" s="21"/>
      <c r="G33" s="21"/>
    </row>
    <row r="34" spans="1:7" x14ac:dyDescent="0.2">
      <c r="A34" s="15"/>
      <c r="B34" s="19"/>
      <c r="C34" s="15"/>
      <c r="D34" s="19"/>
      <c r="E34" s="21"/>
      <c r="F34" s="21"/>
      <c r="G34" s="21"/>
    </row>
    <row r="35" spans="1:7" x14ac:dyDescent="0.2">
      <c r="A35" s="15"/>
      <c r="B35" s="19"/>
      <c r="C35" s="15"/>
      <c r="D35" s="19"/>
      <c r="E35" s="21"/>
      <c r="F35" s="21"/>
      <c r="G35" s="21"/>
    </row>
    <row r="36" spans="1:7" x14ac:dyDescent="0.2">
      <c r="A36" s="15"/>
      <c r="B36" s="19"/>
      <c r="C36" s="15"/>
      <c r="D36" s="19"/>
      <c r="E36" s="21"/>
      <c r="F36" s="21"/>
      <c r="G36" s="21"/>
    </row>
    <row r="37" spans="1:7" x14ac:dyDescent="0.2">
      <c r="A37" s="15"/>
      <c r="B37" s="19"/>
      <c r="C37" s="15"/>
      <c r="D37" s="19"/>
      <c r="E37" s="21"/>
      <c r="F37" s="9"/>
      <c r="G37" s="21"/>
    </row>
    <row r="38" spans="1:7" x14ac:dyDescent="0.2">
      <c r="A38" s="15"/>
      <c r="B38" s="19"/>
      <c r="C38" s="15"/>
      <c r="D38" s="19"/>
      <c r="E38" s="21"/>
      <c r="G38" s="21"/>
    </row>
    <row r="39" spans="1:7" x14ac:dyDescent="0.2">
      <c r="A39" s="15"/>
      <c r="B39" s="19"/>
      <c r="C39" s="15"/>
      <c r="D39" s="19"/>
      <c r="E39" s="21"/>
      <c r="G39" s="9"/>
    </row>
    <row r="40" spans="1:7" x14ac:dyDescent="0.2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  <col min="72" max="72" width="5.28515625" customWidth="1"/>
    <col min="73" max="73" width="9.5703125" bestFit="1" customWidth="1"/>
    <col min="74" max="74" width="9.42578125" bestFit="1" customWidth="1"/>
    <col min="75" max="75" width="9" bestFit="1" customWidth="1"/>
    <col min="76" max="76" width="4" customWidth="1"/>
  </cols>
  <sheetData>
    <row r="1" spans="1:79" s="59" customFormat="1" x14ac:dyDescent="0.2">
      <c r="B1" s="60"/>
      <c r="C1" s="60"/>
      <c r="D1" s="60"/>
      <c r="E1" s="60" t="s">
        <v>160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x14ac:dyDescent="0.2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x14ac:dyDescent="0.2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x14ac:dyDescent="0.2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" thickBot="1" x14ac:dyDescent="0.2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159</v>
      </c>
      <c r="BV11" s="146">
        <v>0</v>
      </c>
      <c r="BW11" s="175">
        <v>13</v>
      </c>
      <c r="BY11" s="189" t="s">
        <v>162</v>
      </c>
      <c r="BZ11">
        <v>1</v>
      </c>
      <c r="CA11">
        <v>25</v>
      </c>
    </row>
    <row r="12" spans="1:79" ht="14.25" customHeight="1" x14ac:dyDescent="0.2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25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4.25" x14ac:dyDescent="0.2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4.25" x14ac:dyDescent="0.2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" thickBot="1" x14ac:dyDescent="0.2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142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x14ac:dyDescent="0.2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x14ac:dyDescent="0.2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4.25" x14ac:dyDescent="0.2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161</v>
      </c>
      <c r="BZ26" s="188"/>
      <c r="CA26" s="188">
        <v>805</v>
      </c>
    </row>
    <row r="27" spans="1:79" ht="14.25" x14ac:dyDescent="0.2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x14ac:dyDescent="0.2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x14ac:dyDescent="0.2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x14ac:dyDescent="0.2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x14ac:dyDescent="0.2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x14ac:dyDescent="0.2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2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x14ac:dyDescent="0.2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">
      <c r="AK37" s="213"/>
      <c r="AL37" s="213"/>
      <c r="AV37" s="56"/>
      <c r="BD37" s="56"/>
      <c r="BQ37" s="14" t="s">
        <v>127</v>
      </c>
    </row>
    <row r="38" spans="1:79" x14ac:dyDescent="0.2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2023-10-30T20:30:01Z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