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385A3594-E73F-4A2F-BB72-7D2C185FBEA9}" xr6:coauthVersionLast="47" xr6:coauthVersionMax="47" xr10:uidLastSave="{00000000-0000-0000-0000-000000000000}"/>
  <bookViews>
    <workbookView xWindow="28680" yWindow="2145" windowWidth="20730" windowHeight="11160" activeTab="1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3" l="1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9" i="3" l="1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19" i="3"/>
  <c r="J19" i="3"/>
  <c r="K19" i="3"/>
  <c r="L19" i="3"/>
  <c r="P19" i="3"/>
  <c r="Q19" i="3"/>
  <c r="R19" i="3"/>
  <c r="S19" i="3"/>
  <c r="W19" i="3"/>
  <c r="X19" i="3"/>
  <c r="Y19" i="3"/>
  <c r="Z19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9" i="3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N19" i="3"/>
  <c r="X8" i="4"/>
  <c r="Z8" i="4"/>
  <c r="AM22" i="8"/>
  <c r="AK22" i="8"/>
  <c r="X7" i="4"/>
  <c r="Z7" i="4"/>
  <c r="AL21" i="8"/>
  <c r="AB19" i="3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9" i="3"/>
  <c r="U19" i="3"/>
  <c r="M19" i="3"/>
  <c r="T19" i="3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<sst xmlns="http://schemas.openxmlformats.org/spreadsheetml/2006/main" count="655" uniqueCount="166">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</sst>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topLeftCell="D1" zoomScale="110" zoomScaleNormal="110" workbookViewId="0">
      <selection activeCell="I20" sqref="I20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1" t="s">
        <v>26</v>
      </c>
      <c r="AE2" s="201"/>
      <c r="AF2" s="201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4" t="s">
        <v>136</v>
      </c>
      <c r="L3" s="205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2"/>
      <c r="AE3" s="202"/>
      <c r="AF3" s="202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70" t="e">
        <f>N5/M5</f>
        <v>#DIV/0!</v>
      </c>
      <c r="AL5" s="171" t="e">
        <f>U5/T5</f>
        <v>#DIV/0!</v>
      </c>
      <c r="AM5" s="171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70" t="e">
        <f t="shared" ref="AK6:AK24" si="14">N6/M6</f>
        <v>#DIV/0!</v>
      </c>
      <c r="AL6" s="171" t="e">
        <f t="shared" ref="AL6:AL24" si="15">U6/T6</f>
        <v>#DIV/0!</v>
      </c>
      <c r="AM6" s="171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70">
        <f t="shared" si="14"/>
        <v>0</v>
      </c>
      <c r="AL7" s="171" t="e">
        <f t="shared" si="15"/>
        <v>#DIV/0!</v>
      </c>
      <c r="AM7" s="171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70">
        <f t="shared" si="14"/>
        <v>3.5294117647058823E-2</v>
      </c>
      <c r="AL8" s="171" t="e">
        <f t="shared" si="15"/>
        <v>#DIV/0!</v>
      </c>
      <c r="AM8" s="171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70">
        <f t="shared" si="14"/>
        <v>2.3255813953488372E-2</v>
      </c>
      <c r="AL9" s="171" t="e">
        <f t="shared" si="15"/>
        <v>#DIV/0!</v>
      </c>
      <c r="AM9" s="171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70">
        <f t="shared" si="14"/>
        <v>4.9346879535558781E-2</v>
      </c>
      <c r="AL10" s="171" t="e">
        <f t="shared" si="15"/>
        <v>#DIV/0!</v>
      </c>
      <c r="AM10" s="171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70">
        <f t="shared" si="14"/>
        <v>5.9701492537313432E-2</v>
      </c>
      <c r="AL11" s="171" t="e">
        <f t="shared" si="15"/>
        <v>#DIV/0!</v>
      </c>
      <c r="AM11" s="171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70">
        <f t="shared" si="14"/>
        <v>7.2727272727272724E-2</v>
      </c>
      <c r="AL12" s="171" t="e">
        <f t="shared" si="15"/>
        <v>#DIV/0!</v>
      </c>
      <c r="AM12" s="171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70">
        <f t="shared" si="14"/>
        <v>7.3170731707317069E-2</v>
      </c>
      <c r="AL13" s="171" t="e">
        <f t="shared" si="15"/>
        <v>#DIV/0!</v>
      </c>
      <c r="AM13" s="171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70">
        <f t="shared" si="14"/>
        <v>0.13513513513513514</v>
      </c>
      <c r="AL14" s="171" t="e">
        <f t="shared" si="15"/>
        <v>#DIV/0!</v>
      </c>
      <c r="AM14" s="171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70">
        <f t="shared" si="14"/>
        <v>0.10526315789473684</v>
      </c>
      <c r="AL15" s="171" t="e">
        <f t="shared" si="15"/>
        <v>#DIV/0!</v>
      </c>
      <c r="AM15" s="171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70">
        <f t="shared" si="14"/>
        <v>3.8461538461538464E-2</v>
      </c>
      <c r="AL16" s="171" t="e">
        <f t="shared" si="15"/>
        <v>#DIV/0!</v>
      </c>
      <c r="AM16" s="171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/>
      <c r="H18" s="86"/>
      <c r="I18" s="86"/>
      <c r="J18" s="86"/>
      <c r="K18" s="86"/>
      <c r="L18" s="86"/>
      <c r="M18" s="40">
        <f t="shared" ref="M18:M22" si="27">K18+I18</f>
        <v>0</v>
      </c>
      <c r="N18" s="40">
        <f t="shared" ref="N18:N22" si="28">L18+J18</f>
        <v>0</v>
      </c>
      <c r="O18" s="40"/>
      <c r="P18" s="86"/>
      <c r="Q18" s="86"/>
      <c r="R18" s="86"/>
      <c r="S18" s="86"/>
      <c r="T18" s="40">
        <f t="shared" ref="T18:T22" si="29">P18+R18</f>
        <v>0</v>
      </c>
      <c r="U18" s="40">
        <f t="shared" ref="U18:U22" si="30">Q18+S18</f>
        <v>0</v>
      </c>
      <c r="V18" s="40"/>
      <c r="W18" s="86"/>
      <c r="X18" s="86"/>
      <c r="Y18" s="86"/>
      <c r="Z18" s="86"/>
      <c r="AA18" s="40">
        <f t="shared" ref="AA18:AA22" si="31">Y18+W18</f>
        <v>0</v>
      </c>
      <c r="AB18" s="40">
        <f t="shared" ref="AB18:AB22" si="32">Z18+X18</f>
        <v>0</v>
      </c>
      <c r="AC18" s="40"/>
      <c r="AD18" s="86"/>
      <c r="AE18" s="86"/>
      <c r="AF18" s="40">
        <f t="shared" si="12"/>
        <v>0</v>
      </c>
      <c r="AH18" s="86">
        <f t="shared" si="13"/>
        <v>0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 t="e">
        <f t="shared" si="16"/>
        <v>#DIV/0!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/>
      <c r="H19" s="86"/>
      <c r="I19" s="86"/>
      <c r="J19" s="86"/>
      <c r="K19" s="86"/>
      <c r="L19" s="86"/>
      <c r="M19" s="40">
        <f t="shared" si="27"/>
        <v>0</v>
      </c>
      <c r="N19" s="40">
        <f t="shared" si="28"/>
        <v>0</v>
      </c>
      <c r="O19" s="40"/>
      <c r="P19" s="86"/>
      <c r="Q19" s="86"/>
      <c r="R19" s="86"/>
      <c r="S19" s="86"/>
      <c r="T19" s="40">
        <f t="shared" si="29"/>
        <v>0</v>
      </c>
      <c r="U19" s="40">
        <f t="shared" si="30"/>
        <v>0</v>
      </c>
      <c r="V19" s="40"/>
      <c r="W19" s="86"/>
      <c r="X19" s="86"/>
      <c r="Y19" s="86"/>
      <c r="Z19" s="86"/>
      <c r="AA19" s="40">
        <f t="shared" si="31"/>
        <v>0</v>
      </c>
      <c r="AB19" s="40">
        <f t="shared" si="32"/>
        <v>0</v>
      </c>
      <c r="AC19" s="40"/>
      <c r="AD19" s="86"/>
      <c r="AE19" s="86"/>
      <c r="AF19" s="40">
        <f t="shared" si="12"/>
        <v>0</v>
      </c>
      <c r="AH19" s="86">
        <f t="shared" si="13"/>
        <v>0</v>
      </c>
      <c r="AI19" s="42">
        <v>36</v>
      </c>
      <c r="AK19" s="170" t="e">
        <f t="shared" si="14"/>
        <v>#DIV/0!</v>
      </c>
      <c r="AL19" s="171" t="e">
        <f t="shared" si="15"/>
        <v>#DIV/0!</v>
      </c>
      <c r="AM19" s="171" t="e">
        <f t="shared" si="16"/>
        <v>#DIV/0!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/>
      <c r="H20" s="86"/>
      <c r="I20" s="86"/>
      <c r="J20" s="86"/>
      <c r="K20" s="86"/>
      <c r="L20" s="86"/>
      <c r="M20" s="40">
        <f t="shared" si="27"/>
        <v>0</v>
      </c>
      <c r="N20" s="40">
        <f t="shared" si="28"/>
        <v>0</v>
      </c>
      <c r="O20" s="40"/>
      <c r="P20" s="86"/>
      <c r="Q20" s="86"/>
      <c r="R20" s="86"/>
      <c r="S20" s="86"/>
      <c r="T20" s="40">
        <f t="shared" si="29"/>
        <v>0</v>
      </c>
      <c r="U20" s="40">
        <f t="shared" si="30"/>
        <v>0</v>
      </c>
      <c r="V20" s="40"/>
      <c r="W20" s="86"/>
      <c r="X20" s="86"/>
      <c r="Y20" s="86"/>
      <c r="Z20" s="86"/>
      <c r="AA20" s="40">
        <f t="shared" si="31"/>
        <v>0</v>
      </c>
      <c r="AB20" s="40">
        <f t="shared" si="32"/>
        <v>0</v>
      </c>
      <c r="AC20" s="40"/>
      <c r="AD20" s="86"/>
      <c r="AE20" s="86"/>
      <c r="AF20" s="40">
        <f t="shared" si="12"/>
        <v>0</v>
      </c>
      <c r="AH20" s="86">
        <f t="shared" ref="AH20:AH45" si="33">AF20+AA20+T20+M20</f>
        <v>0</v>
      </c>
      <c r="AI20" s="42">
        <v>37</v>
      </c>
      <c r="AK20" s="170" t="e">
        <f t="shared" si="14"/>
        <v>#DIV/0!</v>
      </c>
      <c r="AL20" s="171" t="e">
        <f t="shared" si="15"/>
        <v>#DIV/0!</v>
      </c>
      <c r="AM20" s="171" t="e">
        <f t="shared" si="16"/>
        <v>#DIV/0!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70" t="e">
        <f t="shared" si="14"/>
        <v>#DIV/0!</v>
      </c>
      <c r="AL21" s="171" t="e">
        <f t="shared" si="15"/>
        <v>#DIV/0!</v>
      </c>
      <c r="AM21" s="171" t="e">
        <f t="shared" si="16"/>
        <v>#DIV/0!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70" t="e">
        <f t="shared" si="14"/>
        <v>#DIV/0!</v>
      </c>
      <c r="AL22" s="171" t="e">
        <f t="shared" si="15"/>
        <v>#DIV/0!</v>
      </c>
      <c r="AM22" s="171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70" t="e">
        <f t="shared" si="14"/>
        <v>#DIV/0!</v>
      </c>
      <c r="AL23" s="171" t="e">
        <f t="shared" si="15"/>
        <v>#DIV/0!</v>
      </c>
      <c r="AM23" s="171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70" t="e">
        <f t="shared" si="14"/>
        <v>#DIV/0!</v>
      </c>
      <c r="AL24" s="171" t="e">
        <f t="shared" si="15"/>
        <v>#DIV/0!</v>
      </c>
      <c r="AM24" s="171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70" t="e">
        <f t="shared" ref="AK25:AK34" si="49">N25/M25</f>
        <v>#DIV/0!</v>
      </c>
      <c r="AL25" s="171" t="e">
        <f t="shared" ref="AL25:AL34" si="50">U25/T25</f>
        <v>#DIV/0!</v>
      </c>
      <c r="AM25" s="171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70" t="e">
        <f t="shared" si="49"/>
        <v>#DIV/0!</v>
      </c>
      <c r="AL26" s="171" t="e">
        <f t="shared" si="50"/>
        <v>#DIV/0!</v>
      </c>
      <c r="AM26" s="171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70" t="e">
        <f t="shared" si="49"/>
        <v>#DIV/0!</v>
      </c>
      <c r="AL27" s="171" t="e">
        <f t="shared" si="50"/>
        <v>#DIV/0!</v>
      </c>
      <c r="AM27" s="171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70" t="e">
        <f t="shared" si="49"/>
        <v>#DIV/0!</v>
      </c>
      <c r="AL28" s="171" t="e">
        <f t="shared" si="50"/>
        <v>#DIV/0!</v>
      </c>
      <c r="AM28" s="171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70" t="e">
        <f t="shared" si="49"/>
        <v>#DIV/0!</v>
      </c>
      <c r="AL29" s="171" t="e">
        <f t="shared" si="50"/>
        <v>#DIV/0!</v>
      </c>
      <c r="AM29" s="171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70" t="e">
        <f t="shared" si="49"/>
        <v>#DIV/0!</v>
      </c>
      <c r="AL30" s="171" t="e">
        <f t="shared" si="50"/>
        <v>#DIV/0!</v>
      </c>
      <c r="AM30" s="171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70" t="e">
        <f t="shared" si="49"/>
        <v>#DIV/0!</v>
      </c>
      <c r="AL31" s="171" t="e">
        <f t="shared" si="50"/>
        <v>#DIV/0!</v>
      </c>
      <c r="AM31" s="171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70" t="e">
        <f t="shared" si="49"/>
        <v>#DIV/0!</v>
      </c>
      <c r="AL32" s="171" t="e">
        <f t="shared" si="50"/>
        <v>#DIV/0!</v>
      </c>
      <c r="AM32" s="171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46</v>
      </c>
      <c r="H36" s="38"/>
      <c r="I36" s="38">
        <f t="shared" ref="I36:AF36" si="60">SUM(I5:I34)</f>
        <v>209</v>
      </c>
      <c r="J36" s="38">
        <f t="shared" si="60"/>
        <v>36</v>
      </c>
      <c r="K36" s="165">
        <f t="shared" si="60"/>
        <v>1142</v>
      </c>
      <c r="L36" s="38">
        <f t="shared" si="60"/>
        <v>41</v>
      </c>
      <c r="M36" s="165">
        <f t="shared" si="60"/>
        <v>1351</v>
      </c>
      <c r="N36" s="38">
        <f t="shared" si="60"/>
        <v>77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1</v>
      </c>
      <c r="X36" s="38">
        <f t="shared" si="60"/>
        <v>0</v>
      </c>
      <c r="Y36" s="38">
        <f t="shared" si="60"/>
        <v>128</v>
      </c>
      <c r="Z36" s="38">
        <f t="shared" si="60"/>
        <v>29</v>
      </c>
      <c r="AA36" s="38">
        <f t="shared" si="60"/>
        <v>129</v>
      </c>
      <c r="AB36" s="38">
        <f t="shared" si="60"/>
        <v>29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1501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8">
        <v>133</v>
      </c>
      <c r="H38" s="188"/>
      <c r="I38" s="188">
        <v>238</v>
      </c>
      <c r="J38" s="188">
        <v>12</v>
      </c>
      <c r="K38" s="188">
        <v>2957</v>
      </c>
      <c r="L38" s="188">
        <v>156</v>
      </c>
      <c r="M38" s="188">
        <v>3195</v>
      </c>
      <c r="N38" s="188">
        <v>168</v>
      </c>
      <c r="O38" s="188"/>
      <c r="P38" s="188">
        <v>13</v>
      </c>
      <c r="Q38" s="188">
        <v>10</v>
      </c>
      <c r="R38" s="188">
        <v>239</v>
      </c>
      <c r="S38" s="188">
        <v>217</v>
      </c>
      <c r="T38" s="188">
        <v>252</v>
      </c>
      <c r="U38" s="188">
        <v>227</v>
      </c>
      <c r="V38" s="188"/>
      <c r="W38" s="188">
        <v>5</v>
      </c>
      <c r="X38" s="188">
        <v>3</v>
      </c>
      <c r="Y38" s="188">
        <v>216</v>
      </c>
      <c r="Z38" s="188">
        <v>72</v>
      </c>
      <c r="AA38" s="188">
        <v>221</v>
      </c>
      <c r="AB38" s="188">
        <v>75</v>
      </c>
      <c r="AC38" s="188"/>
      <c r="AD38" s="188">
        <v>4</v>
      </c>
      <c r="AE38" s="188">
        <v>18</v>
      </c>
      <c r="AF38" s="188">
        <v>22</v>
      </c>
      <c r="AG38" s="189"/>
      <c r="AH38" s="190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3" t="s">
        <v>157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E20" sqref="E20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12.453125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6" t="s">
        <v>117</v>
      </c>
      <c r="AF3" s="206" t="s">
        <v>118</v>
      </c>
      <c r="AG3" s="206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6"/>
      <c r="AF4" s="206"/>
      <c r="AG4" s="206"/>
      <c r="AH4" s="5" t="s">
        <v>130</v>
      </c>
    </row>
    <row r="5" spans="1:34" s="5" customFormat="1" ht="13" x14ac:dyDescent="0.3">
      <c r="A5" s="15">
        <v>34</v>
      </c>
      <c r="C5" s="186">
        <v>45158</v>
      </c>
      <c r="D5" s="187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2"/>
      <c r="AF5" s="182"/>
      <c r="AG5" s="182"/>
    </row>
    <row r="6" spans="1:34" s="5" customFormat="1" ht="13" x14ac:dyDescent="0.3">
      <c r="A6" s="15">
        <v>35</v>
      </c>
      <c r="C6" s="186">
        <f>C5+7</f>
        <v>45165</v>
      </c>
      <c r="D6" s="187"/>
      <c r="E6" s="17">
        <f t="shared" si="0"/>
        <v>45171</v>
      </c>
      <c r="G6" s="8"/>
      <c r="H6" s="8"/>
      <c r="I6" s="8"/>
      <c r="J6" s="8"/>
      <c r="K6" s="8"/>
      <c r="L6" s="8"/>
      <c r="M6" s="8">
        <f t="shared" si="1"/>
        <v>0</v>
      </c>
      <c r="N6" s="8">
        <f t="shared" si="2"/>
        <v>0</v>
      </c>
      <c r="O6" s="8"/>
      <c r="P6" s="15"/>
      <c r="Q6" s="15"/>
      <c r="R6" s="15"/>
      <c r="S6" s="15"/>
      <c r="T6" s="8">
        <f t="shared" si="3"/>
        <v>0</v>
      </c>
      <c r="U6" s="8">
        <f t="shared" si="4"/>
        <v>0</v>
      </c>
      <c r="V6" s="8"/>
      <c r="W6" s="157"/>
      <c r="X6" s="157"/>
      <c r="Y6" s="157"/>
      <c r="Z6" s="157"/>
      <c r="AA6" s="97">
        <f t="shared" si="5"/>
        <v>0</v>
      </c>
      <c r="AB6" s="97">
        <f t="shared" si="6"/>
        <v>0</v>
      </c>
      <c r="AD6" s="8"/>
      <c r="AE6" s="182"/>
      <c r="AF6" s="182"/>
      <c r="AG6" s="182"/>
    </row>
    <row r="7" spans="1:34" s="5" customFormat="1" ht="13" x14ac:dyDescent="0.3">
      <c r="A7" s="15">
        <v>36</v>
      </c>
      <c r="C7" s="186">
        <f t="shared" ref="C7:C8" si="7">C6+7</f>
        <v>45172</v>
      </c>
      <c r="D7" s="187"/>
      <c r="E7" s="17">
        <f t="shared" si="0"/>
        <v>45178</v>
      </c>
      <c r="G7" s="8"/>
      <c r="H7" s="8"/>
      <c r="I7" s="8"/>
      <c r="J7" s="8"/>
      <c r="K7" s="8"/>
      <c r="L7" s="8"/>
      <c r="M7" s="8">
        <f t="shared" si="1"/>
        <v>0</v>
      </c>
      <c r="N7" s="8">
        <f t="shared" si="2"/>
        <v>0</v>
      </c>
      <c r="O7" s="8"/>
      <c r="P7" s="15"/>
      <c r="Q7" s="15"/>
      <c r="R7" s="15"/>
      <c r="S7" s="15"/>
      <c r="T7" s="8">
        <f t="shared" si="3"/>
        <v>0</v>
      </c>
      <c r="U7" s="8">
        <f t="shared" si="4"/>
        <v>0</v>
      </c>
      <c r="V7" s="8"/>
      <c r="W7" s="157"/>
      <c r="X7" s="157"/>
      <c r="Y7" s="157"/>
      <c r="Z7" s="157"/>
      <c r="AA7" s="97">
        <f t="shared" si="5"/>
        <v>0</v>
      </c>
      <c r="AB7" s="97">
        <f t="shared" si="6"/>
        <v>0</v>
      </c>
      <c r="AD7" s="8"/>
      <c r="AE7" s="182"/>
      <c r="AF7" s="182"/>
      <c r="AG7" s="182"/>
    </row>
    <row r="8" spans="1:34" s="5" customFormat="1" ht="13" x14ac:dyDescent="0.3">
      <c r="A8" s="15">
        <v>37</v>
      </c>
      <c r="C8" s="186">
        <f t="shared" si="7"/>
        <v>45179</v>
      </c>
      <c r="D8" s="187"/>
      <c r="E8" s="17">
        <f t="shared" si="0"/>
        <v>45185</v>
      </c>
      <c r="G8" s="8"/>
      <c r="H8" s="8"/>
      <c r="I8" s="8"/>
      <c r="J8" s="8"/>
      <c r="K8" s="8"/>
      <c r="L8" s="8"/>
      <c r="M8" s="8">
        <f t="shared" si="1"/>
        <v>0</v>
      </c>
      <c r="N8" s="8">
        <f t="shared" si="2"/>
        <v>0</v>
      </c>
      <c r="O8" s="8"/>
      <c r="P8" s="15"/>
      <c r="Q8" s="15"/>
      <c r="R8" s="15"/>
      <c r="S8" s="15"/>
      <c r="T8" s="8">
        <f t="shared" si="3"/>
        <v>0</v>
      </c>
      <c r="U8" s="8">
        <f t="shared" si="4"/>
        <v>0</v>
      </c>
      <c r="V8" s="8"/>
      <c r="W8" s="157"/>
      <c r="X8" s="157"/>
      <c r="Y8" s="157"/>
      <c r="Z8" s="157"/>
      <c r="AA8" s="97">
        <f t="shared" si="5"/>
        <v>0</v>
      </c>
      <c r="AB8" s="97">
        <f t="shared" si="6"/>
        <v>0</v>
      </c>
      <c r="AD8" s="8"/>
      <c r="AE8" s="182"/>
      <c r="AF8" s="182"/>
      <c r="AG8" s="182"/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8">C9+6</f>
        <v>44827</v>
      </c>
      <c r="F9" s="1"/>
      <c r="G9" s="8"/>
      <c r="H9" s="8"/>
      <c r="I9" s="15"/>
      <c r="J9" s="15"/>
      <c r="K9" s="15"/>
      <c r="L9" s="15"/>
      <c r="M9" s="8">
        <f t="shared" ref="M9:M11" si="9">I9+K9</f>
        <v>0</v>
      </c>
      <c r="N9" s="8">
        <f t="shared" ref="N9:N11" si="10">J9+L9</f>
        <v>0</v>
      </c>
      <c r="O9" s="8"/>
      <c r="P9" s="15"/>
      <c r="Q9" s="15"/>
      <c r="R9" s="15"/>
      <c r="S9" s="15"/>
      <c r="T9" s="8">
        <f t="shared" ref="T9:T11" si="11">P9+R9</f>
        <v>0</v>
      </c>
      <c r="U9" s="8">
        <f t="shared" ref="U9:U11" si="12">Q9+S9</f>
        <v>0</v>
      </c>
      <c r="V9" s="8"/>
      <c r="W9" s="157"/>
      <c r="X9" s="157"/>
      <c r="Y9" s="157"/>
      <c r="Z9" s="157"/>
      <c r="AA9" s="97">
        <f t="shared" ref="AA9:AA11" si="13">W9+Y9</f>
        <v>0</v>
      </c>
      <c r="AB9" s="97">
        <f t="shared" ref="AB9:AB11" si="14">X9+Z9</f>
        <v>0</v>
      </c>
      <c r="AD9" s="119">
        <f t="shared" ref="AD9:AD19" si="15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16">AD9/G9</f>
        <v>#DIV/0!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8"/>
        <v>44834</v>
      </c>
      <c r="F10" s="1"/>
      <c r="G10" s="8"/>
      <c r="H10" s="8"/>
      <c r="I10" s="15"/>
      <c r="J10" s="15"/>
      <c r="K10" s="15"/>
      <c r="L10" s="15"/>
      <c r="M10" s="8">
        <f t="shared" si="9"/>
        <v>0</v>
      </c>
      <c r="N10" s="8">
        <f t="shared" si="10"/>
        <v>0</v>
      </c>
      <c r="O10" s="8"/>
      <c r="P10" s="15"/>
      <c r="Q10" s="15"/>
      <c r="R10" s="15"/>
      <c r="S10" s="15"/>
      <c r="T10" s="8">
        <f t="shared" si="11"/>
        <v>0</v>
      </c>
      <c r="U10" s="8">
        <f t="shared" si="12"/>
        <v>0</v>
      </c>
      <c r="V10" s="8"/>
      <c r="W10" s="157"/>
      <c r="X10" s="157"/>
      <c r="Y10" s="157"/>
      <c r="Z10" s="157"/>
      <c r="AA10" s="97">
        <f t="shared" si="13"/>
        <v>0</v>
      </c>
      <c r="AB10" s="97">
        <f t="shared" si="14"/>
        <v>0</v>
      </c>
      <c r="AD10" s="119">
        <f t="shared" si="15"/>
        <v>0</v>
      </c>
      <c r="AE10" s="150" t="e">
        <f t="shared" ref="AE10:AE11" si="17">N10/M10</f>
        <v>#DIV/0!</v>
      </c>
      <c r="AF10" s="150" t="e">
        <f t="shared" ref="AF10:AF11" si="18">U10/T10</f>
        <v>#DIV/0!</v>
      </c>
      <c r="AG10" s="150" t="e">
        <f t="shared" ref="AG10:AG11" si="19">AB10/AA10</f>
        <v>#DIV/0!</v>
      </c>
      <c r="AH10" s="158" t="e">
        <f t="shared" si="16"/>
        <v>#DIV/0!</v>
      </c>
    </row>
    <row r="11" spans="1:34" ht="13" x14ac:dyDescent="0.3">
      <c r="A11" s="1">
        <v>40</v>
      </c>
      <c r="B11" s="1"/>
      <c r="C11" s="3">
        <f t="shared" ref="C11:C17" si="20">C10+7</f>
        <v>44835</v>
      </c>
      <c r="D11" s="2" t="s">
        <v>41</v>
      </c>
      <c r="E11" s="3">
        <f t="shared" si="8"/>
        <v>44841</v>
      </c>
      <c r="F11" s="1"/>
      <c r="G11" s="8"/>
      <c r="H11" s="8"/>
      <c r="I11" s="15"/>
      <c r="J11" s="15"/>
      <c r="K11" s="15"/>
      <c r="L11" s="15"/>
      <c r="M11" s="8">
        <f t="shared" si="9"/>
        <v>0</v>
      </c>
      <c r="N11" s="8">
        <f t="shared" si="10"/>
        <v>0</v>
      </c>
      <c r="O11" s="8"/>
      <c r="P11" s="15"/>
      <c r="Q11" s="15"/>
      <c r="R11" s="15"/>
      <c r="S11" s="15"/>
      <c r="T11" s="8">
        <f t="shared" si="11"/>
        <v>0</v>
      </c>
      <c r="U11" s="8">
        <f t="shared" si="12"/>
        <v>0</v>
      </c>
      <c r="V11" s="8"/>
      <c r="W11" s="157"/>
      <c r="X11" s="157"/>
      <c r="Y11" s="157"/>
      <c r="Z11" s="157"/>
      <c r="AA11" s="97">
        <f t="shared" si="13"/>
        <v>0</v>
      </c>
      <c r="AB11" s="97">
        <f t="shared" si="14"/>
        <v>0</v>
      </c>
      <c r="AD11" s="119">
        <f t="shared" si="15"/>
        <v>0</v>
      </c>
      <c r="AE11" s="150" t="e">
        <f t="shared" si="17"/>
        <v>#DIV/0!</v>
      </c>
      <c r="AF11" s="150" t="e">
        <f t="shared" si="18"/>
        <v>#DIV/0!</v>
      </c>
      <c r="AG11" s="150" t="e">
        <f t="shared" si="19"/>
        <v>#DIV/0!</v>
      </c>
      <c r="AH11" s="158" t="e">
        <f t="shared" si="16"/>
        <v>#DIV/0!</v>
      </c>
    </row>
    <row r="12" spans="1:34" ht="13" x14ac:dyDescent="0.3">
      <c r="A12" s="1">
        <v>41</v>
      </c>
      <c r="B12" s="5"/>
      <c r="C12" s="3">
        <f t="shared" si="20"/>
        <v>44842</v>
      </c>
      <c r="D12" s="2" t="s">
        <v>41</v>
      </c>
      <c r="E12" s="3">
        <f t="shared" ref="E12:E16" si="21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2">I12+K12</f>
        <v>0</v>
      </c>
      <c r="N12" s="8">
        <f t="shared" ref="N12:N17" si="23">J12+L12</f>
        <v>0</v>
      </c>
      <c r="O12" s="8"/>
      <c r="P12" s="15"/>
      <c r="Q12" s="15"/>
      <c r="R12" s="15"/>
      <c r="S12" s="15"/>
      <c r="T12" s="8">
        <f t="shared" ref="T12:T17" si="24">P12+R12</f>
        <v>0</v>
      </c>
      <c r="U12" s="8">
        <f t="shared" ref="U12:U17" si="25">Q12+S12</f>
        <v>0</v>
      </c>
      <c r="V12" s="8"/>
      <c r="W12" s="157"/>
      <c r="X12" s="157"/>
      <c r="Y12" s="157"/>
      <c r="Z12" s="157"/>
      <c r="AA12" s="97">
        <f t="shared" ref="AA12:AA17" si="26">W12+Y12</f>
        <v>0</v>
      </c>
      <c r="AB12" s="97">
        <f t="shared" ref="AB12:AB17" si="27">X12+Z12</f>
        <v>0</v>
      </c>
      <c r="AD12" s="119">
        <f t="shared" si="15"/>
        <v>0</v>
      </c>
      <c r="AE12" s="150" t="e">
        <f t="shared" ref="AE12:AE19" si="28">N12/M12</f>
        <v>#DIV/0!</v>
      </c>
      <c r="AF12" s="150" t="e">
        <f t="shared" ref="AF12:AF19" si="29">U12/T12</f>
        <v>#DIV/0!</v>
      </c>
      <c r="AG12" s="150" t="e">
        <f t="shared" ref="AG12:AG19" si="30">AB12/AA12</f>
        <v>#DIV/0!</v>
      </c>
      <c r="AH12" s="158" t="e">
        <f t="shared" ref="AH12:AH19" si="31">AD12/G12</f>
        <v>#DIV/0!</v>
      </c>
    </row>
    <row r="13" spans="1:34" ht="13" x14ac:dyDescent="0.3">
      <c r="A13" s="1">
        <v>42</v>
      </c>
      <c r="B13" s="5"/>
      <c r="C13" s="3">
        <f t="shared" si="20"/>
        <v>44849</v>
      </c>
      <c r="D13" s="2" t="s">
        <v>41</v>
      </c>
      <c r="E13" s="3">
        <f t="shared" si="21"/>
        <v>44855</v>
      </c>
      <c r="F13" s="1"/>
      <c r="G13" s="8"/>
      <c r="H13" s="8"/>
      <c r="I13" s="15"/>
      <c r="J13" s="15"/>
      <c r="K13" s="15"/>
      <c r="L13" s="15"/>
      <c r="M13" s="8">
        <f t="shared" si="22"/>
        <v>0</v>
      </c>
      <c r="N13" s="8">
        <f t="shared" si="23"/>
        <v>0</v>
      </c>
      <c r="O13" s="8"/>
      <c r="P13" s="15"/>
      <c r="Q13" s="15"/>
      <c r="R13" s="15"/>
      <c r="S13" s="15"/>
      <c r="T13" s="8">
        <f t="shared" si="24"/>
        <v>0</v>
      </c>
      <c r="U13" s="8">
        <f t="shared" si="25"/>
        <v>0</v>
      </c>
      <c r="V13" s="8"/>
      <c r="W13" s="157"/>
      <c r="X13" s="157"/>
      <c r="Y13" s="157"/>
      <c r="Z13" s="157"/>
      <c r="AA13" s="97">
        <f t="shared" si="26"/>
        <v>0</v>
      </c>
      <c r="AB13" s="97">
        <f t="shared" si="27"/>
        <v>0</v>
      </c>
      <c r="AD13" s="119">
        <f t="shared" si="15"/>
        <v>0</v>
      </c>
      <c r="AE13" s="150" t="e">
        <f t="shared" si="28"/>
        <v>#DIV/0!</v>
      </c>
      <c r="AF13" s="150" t="e">
        <f t="shared" si="29"/>
        <v>#DIV/0!</v>
      </c>
      <c r="AG13" s="150" t="e">
        <f t="shared" si="30"/>
        <v>#DIV/0!</v>
      </c>
      <c r="AH13" s="158" t="e">
        <f t="shared" si="31"/>
        <v>#DIV/0!</v>
      </c>
    </row>
    <row r="14" spans="1:34" ht="13" x14ac:dyDescent="0.3">
      <c r="A14" s="1">
        <v>43</v>
      </c>
      <c r="B14" s="1"/>
      <c r="C14" s="3">
        <f t="shared" si="20"/>
        <v>44856</v>
      </c>
      <c r="D14" s="2" t="s">
        <v>41</v>
      </c>
      <c r="E14" s="3">
        <f t="shared" si="21"/>
        <v>44862</v>
      </c>
      <c r="F14" s="1"/>
      <c r="G14" s="8"/>
      <c r="H14" s="8"/>
      <c r="I14" s="15"/>
      <c r="J14" s="15"/>
      <c r="K14" s="15"/>
      <c r="L14" s="15"/>
      <c r="M14" s="8">
        <f t="shared" si="22"/>
        <v>0</v>
      </c>
      <c r="N14" s="8">
        <f t="shared" si="23"/>
        <v>0</v>
      </c>
      <c r="O14" s="8"/>
      <c r="P14" s="15"/>
      <c r="Q14" s="15"/>
      <c r="R14" s="15"/>
      <c r="S14" s="15"/>
      <c r="T14" s="8">
        <f t="shared" si="24"/>
        <v>0</v>
      </c>
      <c r="U14" s="8">
        <f t="shared" si="25"/>
        <v>0</v>
      </c>
      <c r="V14" s="8"/>
      <c r="W14" s="157"/>
      <c r="X14" s="157"/>
      <c r="Y14" s="157"/>
      <c r="Z14" s="157"/>
      <c r="AA14" s="97">
        <f t="shared" si="26"/>
        <v>0</v>
      </c>
      <c r="AB14" s="97">
        <f t="shared" si="27"/>
        <v>0</v>
      </c>
      <c r="AD14" s="119">
        <f t="shared" si="15"/>
        <v>0</v>
      </c>
      <c r="AE14" s="150" t="e">
        <f t="shared" si="28"/>
        <v>#DIV/0!</v>
      </c>
      <c r="AF14" s="150" t="e">
        <f t="shared" si="29"/>
        <v>#DIV/0!</v>
      </c>
      <c r="AG14" s="150" t="e">
        <f t="shared" si="30"/>
        <v>#DIV/0!</v>
      </c>
      <c r="AH14" s="158" t="e">
        <f t="shared" si="31"/>
        <v>#DIV/0!</v>
      </c>
    </row>
    <row r="15" spans="1:34" ht="13" x14ac:dyDescent="0.3">
      <c r="A15" s="1">
        <v>44</v>
      </c>
      <c r="B15" s="1"/>
      <c r="C15" s="3">
        <f t="shared" si="20"/>
        <v>44863</v>
      </c>
      <c r="D15" s="2" t="s">
        <v>41</v>
      </c>
      <c r="E15" s="3">
        <f t="shared" si="21"/>
        <v>44869</v>
      </c>
      <c r="F15" s="1"/>
      <c r="G15" s="8"/>
      <c r="H15" s="8"/>
      <c r="I15" s="15"/>
      <c r="J15" s="15"/>
      <c r="K15" s="15"/>
      <c r="L15" s="15"/>
      <c r="M15" s="8">
        <f t="shared" si="22"/>
        <v>0</v>
      </c>
      <c r="N15" s="8">
        <f t="shared" si="23"/>
        <v>0</v>
      </c>
      <c r="O15" s="8"/>
      <c r="P15" s="15"/>
      <c r="Q15" s="15"/>
      <c r="R15" s="15"/>
      <c r="S15" s="15"/>
      <c r="T15" s="8">
        <f t="shared" si="24"/>
        <v>0</v>
      </c>
      <c r="U15" s="8">
        <f t="shared" si="25"/>
        <v>0</v>
      </c>
      <c r="V15" s="8"/>
      <c r="W15" s="157"/>
      <c r="X15" s="157"/>
      <c r="Y15" s="157"/>
      <c r="Z15" s="157"/>
      <c r="AA15" s="97">
        <f t="shared" si="26"/>
        <v>0</v>
      </c>
      <c r="AB15" s="97">
        <f t="shared" si="27"/>
        <v>0</v>
      </c>
      <c r="AD15" s="119">
        <f t="shared" si="15"/>
        <v>0</v>
      </c>
      <c r="AE15" s="150" t="e">
        <f t="shared" si="28"/>
        <v>#DIV/0!</v>
      </c>
      <c r="AF15" s="150" t="e">
        <f t="shared" si="29"/>
        <v>#DIV/0!</v>
      </c>
      <c r="AG15" s="150" t="e">
        <f t="shared" si="30"/>
        <v>#DIV/0!</v>
      </c>
      <c r="AH15" s="158" t="e">
        <f t="shared" si="31"/>
        <v>#DIV/0!</v>
      </c>
    </row>
    <row r="16" spans="1:34" ht="13" x14ac:dyDescent="0.3">
      <c r="A16" s="1">
        <v>45</v>
      </c>
      <c r="B16" s="1"/>
      <c r="C16" s="3">
        <f t="shared" si="20"/>
        <v>44870</v>
      </c>
      <c r="D16" s="2" t="s">
        <v>41</v>
      </c>
      <c r="E16" s="3">
        <f t="shared" si="21"/>
        <v>44876</v>
      </c>
      <c r="F16" s="1"/>
      <c r="G16" s="8"/>
      <c r="H16" s="8"/>
      <c r="I16" s="15"/>
      <c r="J16" s="15"/>
      <c r="K16" s="15"/>
      <c r="L16" s="15"/>
      <c r="M16" s="8">
        <f t="shared" si="22"/>
        <v>0</v>
      </c>
      <c r="N16" s="8">
        <f t="shared" si="23"/>
        <v>0</v>
      </c>
      <c r="O16" s="1"/>
      <c r="P16" s="15"/>
      <c r="Q16" s="15"/>
      <c r="R16" s="15"/>
      <c r="S16" s="15"/>
      <c r="T16" s="8">
        <f t="shared" si="24"/>
        <v>0</v>
      </c>
      <c r="U16" s="8">
        <f t="shared" si="25"/>
        <v>0</v>
      </c>
      <c r="V16" s="1"/>
      <c r="W16" s="157"/>
      <c r="X16" s="157"/>
      <c r="Y16" s="157"/>
      <c r="Z16" s="157"/>
      <c r="AA16" s="97">
        <f t="shared" si="26"/>
        <v>0</v>
      </c>
      <c r="AB16" s="97">
        <f t="shared" si="27"/>
        <v>0</v>
      </c>
      <c r="AD16" s="119">
        <f t="shared" si="15"/>
        <v>0</v>
      </c>
      <c r="AE16" s="150" t="e">
        <f t="shared" si="28"/>
        <v>#DIV/0!</v>
      </c>
      <c r="AF16" s="150" t="e">
        <f t="shared" si="29"/>
        <v>#DIV/0!</v>
      </c>
      <c r="AG16" s="150" t="e">
        <f t="shared" si="30"/>
        <v>#DIV/0!</v>
      </c>
      <c r="AH16" s="158" t="e">
        <f t="shared" si="31"/>
        <v>#DIV/0!</v>
      </c>
    </row>
    <row r="17" spans="1:34" ht="13" x14ac:dyDescent="0.3">
      <c r="A17" s="1">
        <v>46</v>
      </c>
      <c r="B17" s="5"/>
      <c r="C17" s="3">
        <f t="shared" si="20"/>
        <v>44877</v>
      </c>
      <c r="D17" s="2" t="s">
        <v>41</v>
      </c>
      <c r="E17" s="3">
        <f t="shared" ref="E17" si="32">C17+6</f>
        <v>44883</v>
      </c>
      <c r="F17" s="1"/>
      <c r="G17" s="8"/>
      <c r="H17" s="8"/>
      <c r="I17" s="15"/>
      <c r="J17" s="15"/>
      <c r="K17" s="15"/>
      <c r="L17" s="15"/>
      <c r="M17" s="8">
        <f t="shared" si="22"/>
        <v>0</v>
      </c>
      <c r="N17" s="8">
        <f t="shared" si="23"/>
        <v>0</v>
      </c>
      <c r="O17" s="1"/>
      <c r="P17" s="15"/>
      <c r="Q17" s="15"/>
      <c r="R17" s="15"/>
      <c r="S17" s="15"/>
      <c r="T17" s="8">
        <f t="shared" si="24"/>
        <v>0</v>
      </c>
      <c r="U17" s="8">
        <f t="shared" si="25"/>
        <v>0</v>
      </c>
      <c r="V17" s="1"/>
      <c r="W17" s="157"/>
      <c r="X17" s="157"/>
      <c r="Y17" s="157"/>
      <c r="Z17" s="157"/>
      <c r="AA17" s="97">
        <f t="shared" si="26"/>
        <v>0</v>
      </c>
      <c r="AB17" s="97">
        <f t="shared" si="27"/>
        <v>0</v>
      </c>
      <c r="AD17" s="119">
        <f t="shared" si="15"/>
        <v>0</v>
      </c>
      <c r="AE17" s="150" t="e">
        <f t="shared" si="28"/>
        <v>#DIV/0!</v>
      </c>
      <c r="AF17" s="150" t="e">
        <f t="shared" si="29"/>
        <v>#DIV/0!</v>
      </c>
      <c r="AG17" s="150" t="e">
        <f t="shared" si="30"/>
        <v>#DIV/0!</v>
      </c>
      <c r="AH17" s="158" t="e">
        <f t="shared" si="31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168"/>
      <c r="P18" s="31"/>
      <c r="Q18" s="31"/>
      <c r="R18" s="31"/>
      <c r="S18" s="31"/>
      <c r="T18" s="31"/>
      <c r="U18" s="31"/>
      <c r="V18" s="168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SUM(G9:G18)</f>
        <v>0</v>
      </c>
      <c r="H19" s="26"/>
      <c r="I19" s="26">
        <f t="shared" ref="I19:N19" si="33">SUM(I9:I18)</f>
        <v>0</v>
      </c>
      <c r="J19" s="26">
        <f t="shared" si="33"/>
        <v>0</v>
      </c>
      <c r="K19" s="26">
        <f t="shared" si="33"/>
        <v>0</v>
      </c>
      <c r="L19" s="26">
        <f t="shared" si="33"/>
        <v>0</v>
      </c>
      <c r="M19" s="26">
        <f t="shared" si="33"/>
        <v>0</v>
      </c>
      <c r="N19" s="26">
        <f t="shared" si="33"/>
        <v>0</v>
      </c>
      <c r="O19" s="26"/>
      <c r="P19" s="26">
        <f t="shared" ref="P19:U19" si="34">SUM(P9:P18)</f>
        <v>0</v>
      </c>
      <c r="Q19" s="26">
        <f t="shared" si="34"/>
        <v>0</v>
      </c>
      <c r="R19" s="26">
        <f t="shared" si="34"/>
        <v>0</v>
      </c>
      <c r="S19" s="26">
        <f t="shared" si="34"/>
        <v>0</v>
      </c>
      <c r="T19" s="26">
        <f t="shared" si="34"/>
        <v>0</v>
      </c>
      <c r="U19" s="26">
        <f t="shared" si="34"/>
        <v>0</v>
      </c>
      <c r="V19" s="26"/>
      <c r="W19" s="26">
        <f t="shared" ref="W19:AB19" si="35">SUM(W9:W18)</f>
        <v>0</v>
      </c>
      <c r="X19" s="26">
        <f t="shared" si="35"/>
        <v>0</v>
      </c>
      <c r="Y19" s="26">
        <f t="shared" si="35"/>
        <v>0</v>
      </c>
      <c r="Z19" s="26">
        <f t="shared" si="35"/>
        <v>0</v>
      </c>
      <c r="AA19" s="26">
        <f t="shared" si="35"/>
        <v>0</v>
      </c>
      <c r="AB19" s="26">
        <f t="shared" si="35"/>
        <v>0</v>
      </c>
      <c r="AD19" s="119">
        <f t="shared" si="15"/>
        <v>0</v>
      </c>
      <c r="AE19" s="150" t="e">
        <f t="shared" si="28"/>
        <v>#DIV/0!</v>
      </c>
      <c r="AF19" s="150" t="e">
        <f t="shared" si="29"/>
        <v>#DIV/0!</v>
      </c>
      <c r="AG19" s="150" t="e">
        <f t="shared" si="30"/>
        <v>#DIV/0!</v>
      </c>
      <c r="AH19" s="158" t="e">
        <f t="shared" si="31"/>
        <v>#DIV/0!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6">SUM(AA22,T22,M22)</f>
        <v>3900</v>
      </c>
      <c r="AH22" s="158">
        <f t="shared" si="16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6"/>
        <v>440</v>
      </c>
      <c r="AH23" s="158">
        <f t="shared" si="16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6"/>
        <v>2459</v>
      </c>
      <c r="AH24" s="158">
        <f t="shared" si="16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6"/>
        <v>2197</v>
      </c>
      <c r="AH25" s="158">
        <f t="shared" si="16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6"/>
        <v>2707</v>
      </c>
      <c r="AH26" s="158">
        <f t="shared" si="16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6"/>
        <v>1025</v>
      </c>
      <c r="AH27" s="158">
        <f t="shared" si="16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6"/>
        <v>2649</v>
      </c>
      <c r="AH28" s="158">
        <f t="shared" si="16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37">AVERAGE(I21:I28)</f>
        <v>383.75</v>
      </c>
      <c r="J29" s="9">
        <f t="shared" si="37"/>
        <v>26.625</v>
      </c>
      <c r="K29" s="9">
        <f t="shared" si="37"/>
        <v>1010.625</v>
      </c>
      <c r="L29" s="9">
        <f t="shared" si="37"/>
        <v>137.375</v>
      </c>
      <c r="M29" s="9">
        <f t="shared" si="37"/>
        <v>1394.25</v>
      </c>
      <c r="N29" s="9">
        <f t="shared" si="37"/>
        <v>164</v>
      </c>
      <c r="O29" s="9"/>
      <c r="P29" s="9">
        <f t="shared" si="37"/>
        <v>56.625</v>
      </c>
      <c r="Q29" s="9">
        <f t="shared" si="37"/>
        <v>53</v>
      </c>
      <c r="R29" s="9">
        <f t="shared" si="37"/>
        <v>180.125</v>
      </c>
      <c r="S29" s="9">
        <f t="shared" si="37"/>
        <v>156.75</v>
      </c>
      <c r="T29" s="9">
        <f t="shared" si="37"/>
        <v>236.75</v>
      </c>
      <c r="U29" s="9">
        <f t="shared" si="37"/>
        <v>209.75</v>
      </c>
      <c r="V29" s="9"/>
      <c r="W29" s="9">
        <f t="shared" si="37"/>
        <v>31.375</v>
      </c>
      <c r="X29" s="9">
        <f t="shared" si="37"/>
        <v>21.75</v>
      </c>
      <c r="Y29" s="9">
        <f t="shared" si="37"/>
        <v>579.875</v>
      </c>
      <c r="Z29" s="9">
        <f t="shared" si="37"/>
        <v>319.375</v>
      </c>
      <c r="AA29" s="9">
        <f t="shared" si="37"/>
        <v>610.75</v>
      </c>
      <c r="AB29" s="9">
        <f t="shared" si="37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A34" sqref="A34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7" t="s">
        <v>19</v>
      </c>
      <c r="V2" s="207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/>
      <c r="H5" s="9"/>
      <c r="I5" s="9"/>
      <c r="J5" s="9"/>
      <c r="K5" s="8">
        <f t="shared" ref="K5:L9" si="0">G5+I5</f>
        <v>0</v>
      </c>
      <c r="L5" s="8">
        <f t="shared" si="0"/>
        <v>0</v>
      </c>
      <c r="M5" s="107"/>
      <c r="N5" s="9"/>
      <c r="O5" s="9"/>
      <c r="P5" s="9"/>
      <c r="Q5" s="9"/>
      <c r="R5" s="9">
        <f>N5+P5</f>
        <v>0</v>
      </c>
      <c r="S5" s="8">
        <f t="shared" ref="S5:S8" si="1">O5+Q5</f>
        <v>0</v>
      </c>
      <c r="T5" s="9"/>
      <c r="U5" s="9"/>
      <c r="V5" s="9"/>
      <c r="W5" s="4"/>
      <c r="X5" s="6">
        <f>U5+R5+K5</f>
        <v>0</v>
      </c>
      <c r="Z5" s="150" t="e">
        <f>L5/K5</f>
        <v>#DIV/0!</v>
      </c>
      <c r="AA5" s="150"/>
      <c r="AB5" s="150" t="e">
        <f>V5/U5</f>
        <v>#DIV/0!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/>
      <c r="H6" s="9"/>
      <c r="I6" s="9"/>
      <c r="J6" s="9"/>
      <c r="K6" s="8">
        <f t="shared" si="0"/>
        <v>0</v>
      </c>
      <c r="L6" s="8">
        <f t="shared" si="0"/>
        <v>0</v>
      </c>
      <c r="M6" s="107"/>
      <c r="N6" s="9"/>
      <c r="O6" s="9"/>
      <c r="P6" s="9"/>
      <c r="Q6" s="9"/>
      <c r="R6" s="9">
        <f t="shared" ref="R6:R9" si="4">N6+P6</f>
        <v>0</v>
      </c>
      <c r="S6" s="8">
        <f t="shared" si="1"/>
        <v>0</v>
      </c>
      <c r="T6" s="9"/>
      <c r="U6" s="9"/>
      <c r="V6" s="9"/>
      <c r="W6" s="4"/>
      <c r="X6" s="6">
        <f t="shared" ref="X6:X9" si="5">U6+R6+K6</f>
        <v>0</v>
      </c>
      <c r="Z6" s="150" t="e">
        <f t="shared" ref="Z6:Z31" si="6">L6/K6</f>
        <v>#DIV/0!</v>
      </c>
      <c r="AA6" s="150"/>
      <c r="AB6" s="150" t="e">
        <f t="shared" ref="AB6:AB31" si="7">V6/U6</f>
        <v>#DIV/0!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0</v>
      </c>
      <c r="H10" s="9">
        <f t="shared" si="10"/>
        <v>0</v>
      </c>
      <c r="I10" s="9">
        <f t="shared" si="10"/>
        <v>0</v>
      </c>
      <c r="J10" s="9">
        <f t="shared" si="10"/>
        <v>0</v>
      </c>
      <c r="K10" s="9">
        <f t="shared" si="10"/>
        <v>0</v>
      </c>
      <c r="L10" s="9">
        <f t="shared" si="10"/>
        <v>0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 t="e">
        <f t="shared" si="6"/>
        <v>#DIV/0!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0</v>
      </c>
      <c r="H33" s="99">
        <f t="shared" si="22"/>
        <v>0</v>
      </c>
      <c r="I33" s="99">
        <f t="shared" si="22"/>
        <v>0</v>
      </c>
      <c r="J33" s="99">
        <f t="shared" si="22"/>
        <v>0</v>
      </c>
      <c r="K33" s="99">
        <f t="shared" si="22"/>
        <v>0</v>
      </c>
      <c r="L33" s="99">
        <f t="shared" si="22"/>
        <v>0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0</v>
      </c>
      <c r="V33" s="99">
        <f>SUM(V5:V32)</f>
        <v>0</v>
      </c>
      <c r="W33" s="100"/>
      <c r="X33" s="152">
        <f>SUM(X5:X32)</f>
        <v>0</v>
      </c>
      <c r="Z33" s="161" t="e">
        <f t="shared" ref="Z33" si="24">L33/K33</f>
        <v>#DIV/0!</v>
      </c>
      <c r="AA33" s="161" t="e">
        <f t="shared" ref="AA33" si="25">S33/R33</f>
        <v>#DIV/0!</v>
      </c>
      <c r="AB33" s="161" t="e">
        <f t="shared" ref="AB33" si="26">V33/U33</f>
        <v>#DIV/0!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7" t="s">
        <v>44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35"/>
      <c r="S2" s="207" t="s">
        <v>44</v>
      </c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35"/>
      <c r="AE2" s="207" t="s">
        <v>44</v>
      </c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35"/>
      <c r="AQ2" s="207" t="s">
        <v>44</v>
      </c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8">
        <v>2019</v>
      </c>
      <c r="BP3" s="208"/>
      <c r="BQ3" s="208"/>
      <c r="BS3" s="208">
        <v>2020</v>
      </c>
      <c r="BT3" s="208"/>
      <c r="BU3" s="208"/>
      <c r="BW3" s="208">
        <v>2021</v>
      </c>
      <c r="BX3" s="208"/>
      <c r="BY3" s="208"/>
      <c r="BZ3" s="208"/>
      <c r="CB3" s="208">
        <v>2022</v>
      </c>
      <c r="CC3" s="208"/>
      <c r="CD3" s="208"/>
      <c r="CE3" s="208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3">
        <v>46</v>
      </c>
      <c r="CC5" s="183"/>
      <c r="CD5" s="183"/>
      <c r="CE5" s="183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3">
        <v>12</v>
      </c>
      <c r="BX6" s="183"/>
      <c r="BY6" s="183"/>
      <c r="BZ6" s="183">
        <v>1</v>
      </c>
      <c r="CB6" s="183">
        <v>111</v>
      </c>
      <c r="CC6" s="183"/>
      <c r="CD6" s="183">
        <v>1</v>
      </c>
      <c r="CE6" s="183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3">
        <v>44</v>
      </c>
      <c r="BX7" s="183"/>
      <c r="BY7" s="183">
        <v>1</v>
      </c>
      <c r="BZ7" s="183">
        <v>1</v>
      </c>
      <c r="CB7" s="183">
        <v>400</v>
      </c>
      <c r="CC7" s="183"/>
      <c r="CD7" s="183">
        <v>3</v>
      </c>
      <c r="CE7" s="183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3">
        <v>418</v>
      </c>
      <c r="BX8" s="183"/>
      <c r="BY8" s="183">
        <v>7</v>
      </c>
      <c r="BZ8" s="183">
        <v>5</v>
      </c>
      <c r="CB8" s="183">
        <v>1024</v>
      </c>
      <c r="CC8" s="183"/>
      <c r="CD8" s="183">
        <v>7</v>
      </c>
      <c r="CE8" s="183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3">
        <v>539</v>
      </c>
      <c r="BX9" s="183"/>
      <c r="BY9" s="183">
        <v>33</v>
      </c>
      <c r="BZ9" s="183">
        <v>6</v>
      </c>
      <c r="CB9" s="183">
        <v>1507</v>
      </c>
      <c r="CC9" s="183"/>
      <c r="CD9" s="183">
        <v>15</v>
      </c>
      <c r="CE9" s="183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3">
        <v>557</v>
      </c>
      <c r="BX10" s="183"/>
      <c r="BY10" s="183">
        <v>42</v>
      </c>
      <c r="BZ10" s="183">
        <v>6</v>
      </c>
      <c r="CB10" s="183">
        <v>1666</v>
      </c>
      <c r="CC10" s="183"/>
      <c r="CD10" s="183">
        <v>45</v>
      </c>
      <c r="CE10" s="183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3">
        <v>577</v>
      </c>
      <c r="BX11" s="183"/>
      <c r="BY11" s="183">
        <v>44</v>
      </c>
      <c r="BZ11" s="183">
        <v>6</v>
      </c>
      <c r="CB11" s="183">
        <v>2069</v>
      </c>
      <c r="CC11" s="183"/>
      <c r="CD11" s="183">
        <v>50</v>
      </c>
      <c r="CE11" s="183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3">
        <v>633</v>
      </c>
      <c r="BX12" s="183"/>
      <c r="BY12" s="183">
        <v>46</v>
      </c>
      <c r="BZ12" s="183">
        <v>6</v>
      </c>
      <c r="CB12" s="183">
        <v>2113</v>
      </c>
      <c r="CC12" s="183"/>
      <c r="CD12" s="183">
        <v>68</v>
      </c>
      <c r="CE12" s="183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3">
        <v>961</v>
      </c>
      <c r="BX13" s="183"/>
      <c r="BY13" s="183">
        <v>59</v>
      </c>
      <c r="BZ13" s="183">
        <v>6</v>
      </c>
      <c r="CB13" s="183">
        <v>2173</v>
      </c>
      <c r="CC13" s="183"/>
      <c r="CD13" s="183">
        <v>79</v>
      </c>
      <c r="CE13" s="183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3">
        <v>1040</v>
      </c>
      <c r="BX14" s="183"/>
      <c r="BY14" s="183">
        <v>70</v>
      </c>
      <c r="BZ14" s="183">
        <v>6</v>
      </c>
      <c r="CB14" s="183">
        <v>2183</v>
      </c>
      <c r="CC14" s="183"/>
      <c r="CD14" s="183">
        <v>85</v>
      </c>
      <c r="CE14" s="183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3">
        <v>1040</v>
      </c>
      <c r="BX15" s="183"/>
      <c r="BY15" s="183">
        <v>70</v>
      </c>
      <c r="BZ15" s="183">
        <v>6</v>
      </c>
      <c r="CB15" s="183">
        <v>2186</v>
      </c>
      <c r="CC15" s="183"/>
      <c r="CD15" s="183">
        <v>88</v>
      </c>
      <c r="CE15" s="183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3">
        <v>1040</v>
      </c>
      <c r="BX16" s="183"/>
      <c r="BY16" s="183">
        <v>70</v>
      </c>
      <c r="BZ16" s="183">
        <v>6</v>
      </c>
      <c r="CB16" s="183">
        <v>2325</v>
      </c>
      <c r="CC16" s="183"/>
      <c r="CD16" s="183">
        <v>89</v>
      </c>
      <c r="CE16" s="183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3">
        <v>1040</v>
      </c>
      <c r="BX17" s="183"/>
      <c r="BY17" s="183">
        <v>70</v>
      </c>
      <c r="BZ17" s="183">
        <v>6</v>
      </c>
      <c r="CB17" s="183">
        <v>2398</v>
      </c>
      <c r="CC17" s="183"/>
      <c r="CD17" s="183">
        <v>94</v>
      </c>
      <c r="CE17" s="183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9" t="s">
        <v>64</v>
      </c>
      <c r="AZ18" s="209"/>
      <c r="BA18" s="209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3">
        <v>1070</v>
      </c>
      <c r="BX18" s="183"/>
      <c r="BY18" s="183">
        <v>74</v>
      </c>
      <c r="BZ18" s="183">
        <v>6</v>
      </c>
      <c r="CB18" s="183">
        <v>2398</v>
      </c>
      <c r="CC18" s="183"/>
      <c r="CD18" s="183">
        <v>105</v>
      </c>
      <c r="CE18" s="183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9" t="s">
        <v>61</v>
      </c>
      <c r="AZ19" s="209"/>
      <c r="BA19" s="209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3">
        <v>1070</v>
      </c>
      <c r="BX19" s="183"/>
      <c r="BY19" s="183">
        <v>74</v>
      </c>
      <c r="BZ19" s="183">
        <v>6</v>
      </c>
      <c r="CB19" s="183">
        <v>2406</v>
      </c>
      <c r="CC19" s="183"/>
      <c r="CD19" s="183">
        <v>110</v>
      </c>
      <c r="CE19" s="183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9" t="s">
        <v>62</v>
      </c>
      <c r="AZ20" s="209"/>
      <c r="BA20" s="209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3">
        <v>1070</v>
      </c>
      <c r="BX20" s="183"/>
      <c r="BY20" s="183">
        <v>74</v>
      </c>
      <c r="BZ20" s="183">
        <v>6</v>
      </c>
      <c r="CB20" s="183">
        <v>2415</v>
      </c>
      <c r="CC20" s="183"/>
      <c r="CD20" s="183">
        <v>113</v>
      </c>
      <c r="CE20" s="183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9" t="s">
        <v>63</v>
      </c>
      <c r="AZ21" s="209"/>
      <c r="BA21" s="209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3">
        <v>1132</v>
      </c>
      <c r="BX21" s="183"/>
      <c r="BY21" s="183">
        <v>77</v>
      </c>
      <c r="BZ21" s="183">
        <v>6</v>
      </c>
      <c r="CB21" s="183">
        <v>2433</v>
      </c>
      <c r="CC21" s="183"/>
      <c r="CD21" s="183">
        <v>116</v>
      </c>
      <c r="CE21" s="183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3">
        <v>1269</v>
      </c>
      <c r="BX22" s="183"/>
      <c r="BY22" s="183">
        <v>84</v>
      </c>
      <c r="BZ22" s="183">
        <v>6</v>
      </c>
      <c r="CB22" s="183">
        <v>2506</v>
      </c>
      <c r="CC22" s="183">
        <v>7</v>
      </c>
      <c r="CD22" s="183">
        <v>139</v>
      </c>
      <c r="CE22" s="183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3">
        <v>1524</v>
      </c>
      <c r="BX23" s="183">
        <v>13</v>
      </c>
      <c r="BY23" s="183">
        <v>111</v>
      </c>
      <c r="BZ23" s="183">
        <v>6</v>
      </c>
      <c r="CB23" s="183">
        <v>2705</v>
      </c>
      <c r="CC23" s="183">
        <v>14</v>
      </c>
      <c r="CD23" s="183">
        <v>149</v>
      </c>
      <c r="CE23" s="183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3">
        <v>1624</v>
      </c>
      <c r="BX24" s="183">
        <v>15</v>
      </c>
      <c r="BY24" s="183">
        <v>113</v>
      </c>
      <c r="BZ24" s="183">
        <v>7</v>
      </c>
      <c r="CB24" s="183">
        <v>2867</v>
      </c>
      <c r="CC24" s="183">
        <v>22</v>
      </c>
      <c r="CD24" s="183">
        <v>155</v>
      </c>
      <c r="CE24" s="183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3">
        <v>1753</v>
      </c>
      <c r="BX25" s="183">
        <v>22</v>
      </c>
      <c r="BY25" s="183">
        <v>120</v>
      </c>
      <c r="BZ25" s="183">
        <v>11</v>
      </c>
      <c r="CB25" s="183">
        <v>3035</v>
      </c>
      <c r="CC25" s="183">
        <v>36</v>
      </c>
      <c r="CD25" s="183">
        <v>162</v>
      </c>
      <c r="CE25" s="183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3">
        <v>1774</v>
      </c>
      <c r="BX26" s="183">
        <v>37</v>
      </c>
      <c r="BY26" s="183">
        <v>146</v>
      </c>
      <c r="BZ26" s="183">
        <v>11</v>
      </c>
      <c r="CB26" s="183">
        <v>3100</v>
      </c>
      <c r="CC26" s="183">
        <v>61</v>
      </c>
      <c r="CD26" s="183">
        <v>168</v>
      </c>
      <c r="CE26" s="183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3">
        <v>1796</v>
      </c>
      <c r="BX27" s="183">
        <v>83</v>
      </c>
      <c r="BY27" s="183">
        <v>157</v>
      </c>
      <c r="BZ27" s="183">
        <v>11</v>
      </c>
      <c r="CB27" s="183">
        <v>3141</v>
      </c>
      <c r="CC27" s="183">
        <v>87</v>
      </c>
      <c r="CD27" s="183">
        <v>174</v>
      </c>
      <c r="CE27" s="183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3">
        <v>1826</v>
      </c>
      <c r="BX28" s="183">
        <v>188</v>
      </c>
      <c r="BY28" s="183">
        <v>189</v>
      </c>
      <c r="BZ28" s="183">
        <v>11</v>
      </c>
      <c r="CB28" s="183">
        <v>3163</v>
      </c>
      <c r="CC28" s="183">
        <v>149</v>
      </c>
      <c r="CD28" s="183">
        <v>184</v>
      </c>
      <c r="CE28" s="183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3">
        <v>1838</v>
      </c>
      <c r="BX29" s="183">
        <v>261</v>
      </c>
      <c r="BY29" s="183">
        <v>195</v>
      </c>
      <c r="BZ29" s="183">
        <v>11</v>
      </c>
      <c r="CB29" s="183">
        <v>3174</v>
      </c>
      <c r="CC29" s="183">
        <v>164</v>
      </c>
      <c r="CD29" s="183">
        <v>208</v>
      </c>
      <c r="CE29" s="183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3">
        <v>1848</v>
      </c>
      <c r="BX30" s="183">
        <v>296</v>
      </c>
      <c r="BY30" s="183">
        <v>196</v>
      </c>
      <c r="BZ30" s="183">
        <v>11</v>
      </c>
      <c r="CB30" s="183">
        <v>3177</v>
      </c>
      <c r="CC30" s="183">
        <v>168</v>
      </c>
      <c r="CD30" s="183">
        <v>211</v>
      </c>
      <c r="CE30" s="183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3">
        <v>1848</v>
      </c>
      <c r="BX31" s="183">
        <v>319</v>
      </c>
      <c r="BY31" s="183">
        <v>203</v>
      </c>
      <c r="BZ31" s="183">
        <v>11</v>
      </c>
      <c r="CB31" s="183">
        <v>3184</v>
      </c>
      <c r="CC31" s="183">
        <v>223</v>
      </c>
      <c r="CD31" s="183">
        <v>213</v>
      </c>
      <c r="CE31" s="183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3">
        <v>1848</v>
      </c>
      <c r="BX32" s="183">
        <v>336</v>
      </c>
      <c r="BY32" s="183">
        <v>207</v>
      </c>
      <c r="BZ32" s="183">
        <v>11</v>
      </c>
      <c r="CB32" s="183">
        <v>3193</v>
      </c>
      <c r="CC32" s="183">
        <v>240</v>
      </c>
      <c r="CD32" s="183">
        <v>217</v>
      </c>
      <c r="CE32" s="183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3">
        <v>1848</v>
      </c>
      <c r="BX33" s="183">
        <v>368</v>
      </c>
      <c r="BY33" s="183">
        <v>217</v>
      </c>
      <c r="BZ33" s="183">
        <v>11</v>
      </c>
      <c r="CB33" s="183">
        <v>3195</v>
      </c>
      <c r="CC33" s="183">
        <v>252</v>
      </c>
      <c r="CD33" s="183">
        <v>221</v>
      </c>
      <c r="CE33" s="183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4">
        <v>1848</v>
      </c>
      <c r="BX34" s="184">
        <v>372</v>
      </c>
      <c r="BY34" s="184">
        <v>222</v>
      </c>
      <c r="BZ34" s="184">
        <v>11</v>
      </c>
      <c r="CB34" s="185">
        <v>3195</v>
      </c>
      <c r="CC34" s="185">
        <v>252</v>
      </c>
      <c r="CD34" s="185">
        <v>221</v>
      </c>
      <c r="CE34" s="185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1">
        <v>2015</v>
      </c>
      <c r="AX2" s="211"/>
      <c r="AY2" s="211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1">
        <v>2018</v>
      </c>
      <c r="BJ2" s="211"/>
      <c r="BK2" s="211"/>
      <c r="BL2" s="15"/>
      <c r="BM2" s="210">
        <v>2019</v>
      </c>
      <c r="BN2" s="210"/>
      <c r="BO2" s="210"/>
      <c r="BQ2" s="210">
        <v>2020</v>
      </c>
      <c r="BR2" s="210"/>
      <c r="BS2" s="210"/>
      <c r="BU2" s="210">
        <v>2021</v>
      </c>
      <c r="BV2" s="210"/>
      <c r="BW2" s="210"/>
      <c r="BY2" s="210">
        <v>2022</v>
      </c>
      <c r="BZ2" s="210"/>
      <c r="CA2" s="210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8" t="s">
        <v>67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64"/>
      <c r="Q2" s="218" t="s">
        <v>67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65"/>
      <c r="AC2" s="218" t="s">
        <v>67</v>
      </c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O2" s="219" t="s">
        <v>67</v>
      </c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  <c r="BY3" s="212">
        <v>2022</v>
      </c>
      <c r="BZ3" s="212"/>
      <c r="CA3" s="212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6" t="s">
        <v>17</v>
      </c>
      <c r="BV4" s="22" t="s">
        <v>18</v>
      </c>
      <c r="BW4" s="57" t="s">
        <v>19</v>
      </c>
      <c r="BY4" s="176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7">
        <v>124</v>
      </c>
      <c r="BV7" s="146">
        <v>0</v>
      </c>
      <c r="BW7" s="178">
        <v>1</v>
      </c>
      <c r="BY7" s="191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7">
        <v>665</v>
      </c>
      <c r="BV8" s="146">
        <v>0</v>
      </c>
      <c r="BW8" s="178">
        <v>4</v>
      </c>
      <c r="BY8" s="191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7">
        <v>1214</v>
      </c>
      <c r="BV9" s="146">
        <v>0</v>
      </c>
      <c r="BW9" s="178">
        <v>8</v>
      </c>
      <c r="BY9" s="191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7">
        <v>1654</v>
      </c>
      <c r="BV10" s="146">
        <v>0</v>
      </c>
      <c r="BW10" s="178">
        <v>10</v>
      </c>
      <c r="BY10" s="191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7" t="s">
        <v>160</v>
      </c>
      <c r="BV11" s="146">
        <v>0</v>
      </c>
      <c r="BW11" s="178">
        <v>13</v>
      </c>
      <c r="BY11" s="192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9" t="s">
        <v>77</v>
      </c>
      <c r="BF12" s="224"/>
      <c r="BG12" s="230"/>
      <c r="BH12" s="135"/>
      <c r="BI12" s="223" t="s">
        <v>77</v>
      </c>
      <c r="BJ12" s="224"/>
      <c r="BK12" s="225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4"/>
      <c r="BV12" s="195"/>
      <c r="BW12" s="196"/>
      <c r="BY12" s="198"/>
      <c r="BZ12" s="198"/>
      <c r="CA12" s="198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7"/>
      <c r="BF13" s="227"/>
      <c r="BG13" s="231"/>
      <c r="BH13" s="135"/>
      <c r="BI13" s="226"/>
      <c r="BJ13" s="227"/>
      <c r="BK13" s="228"/>
      <c r="BM13" s="220" t="s">
        <v>115</v>
      </c>
      <c r="BN13" s="221"/>
      <c r="BO13" s="222"/>
      <c r="BQ13" s="220" t="s">
        <v>115</v>
      </c>
      <c r="BR13" s="221"/>
      <c r="BS13" s="222"/>
      <c r="BU13" s="215" t="s">
        <v>115</v>
      </c>
      <c r="BV13" s="216"/>
      <c r="BW13" s="217"/>
      <c r="BY13" s="213" t="s">
        <v>115</v>
      </c>
      <c r="BZ13" s="213"/>
      <c r="CA13" s="213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7">
        <v>456</v>
      </c>
      <c r="BV14" s="148">
        <v>24</v>
      </c>
      <c r="BW14" s="178">
        <v>105</v>
      </c>
      <c r="BY14" s="191">
        <v>831</v>
      </c>
      <c r="BZ14" s="191">
        <v>41</v>
      </c>
      <c r="CA14" s="191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7">
        <v>1821</v>
      </c>
      <c r="BV15" s="148">
        <v>111</v>
      </c>
      <c r="BW15" s="178">
        <v>212</v>
      </c>
      <c r="BY15" s="191">
        <v>2047</v>
      </c>
      <c r="BZ15" s="191">
        <v>114</v>
      </c>
      <c r="CA15" s="191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7">
        <v>2841</v>
      </c>
      <c r="BV16" s="148">
        <v>235</v>
      </c>
      <c r="BW16" s="178">
        <v>252</v>
      </c>
      <c r="BY16" s="191">
        <v>3547</v>
      </c>
      <c r="BZ16" s="191">
        <v>358</v>
      </c>
      <c r="CA16" s="191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7">
        <v>4825</v>
      </c>
      <c r="BV17" s="148">
        <v>748</v>
      </c>
      <c r="BW17" s="178">
        <v>266</v>
      </c>
      <c r="BY17" s="191">
        <v>4470</v>
      </c>
      <c r="BZ17" s="191">
        <v>684</v>
      </c>
      <c r="CA17" s="191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7">
        <v>5719</v>
      </c>
      <c r="BV18" s="148">
        <v>1133</v>
      </c>
      <c r="BW18" s="178">
        <v>337</v>
      </c>
      <c r="BY18" s="191">
        <v>4803</v>
      </c>
      <c r="BZ18" s="191">
        <v>1463</v>
      </c>
      <c r="CA18" s="191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7">
        <v>5950</v>
      </c>
      <c r="BV19" s="148">
        <v>1508</v>
      </c>
      <c r="BW19" s="178">
        <v>418</v>
      </c>
      <c r="BY19" s="191">
        <v>4908</v>
      </c>
      <c r="BZ19" s="191">
        <v>1685</v>
      </c>
      <c r="CA19" s="191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7">
        <v>5958</v>
      </c>
      <c r="BV20" s="148">
        <v>1842</v>
      </c>
      <c r="BW20" s="178">
        <v>418</v>
      </c>
      <c r="BY20" s="191">
        <v>4922</v>
      </c>
      <c r="BZ20" s="191">
        <v>2232</v>
      </c>
      <c r="CA20" s="191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7">
        <v>5966</v>
      </c>
      <c r="BV21" s="148">
        <v>2265</v>
      </c>
      <c r="BW21" s="178">
        <v>418</v>
      </c>
      <c r="BY21" s="191">
        <v>4926</v>
      </c>
      <c r="BZ21" s="191">
        <v>2928</v>
      </c>
      <c r="CA21" s="191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7">
        <v>5957</v>
      </c>
      <c r="BV22" s="148">
        <v>2313</v>
      </c>
      <c r="BW22" s="178">
        <v>419</v>
      </c>
      <c r="BY22" s="191">
        <v>4929</v>
      </c>
      <c r="BZ22" s="191">
        <v>3018</v>
      </c>
      <c r="CA22" s="191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200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9" t="s">
        <v>143</v>
      </c>
      <c r="BV23" s="148">
        <v>2365</v>
      </c>
      <c r="BW23" s="178">
        <v>549</v>
      </c>
      <c r="BY23" s="191">
        <v>4929</v>
      </c>
      <c r="BZ23" s="191">
        <v>3466</v>
      </c>
      <c r="CA23" s="191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7"/>
      <c r="BV24" s="148">
        <v>2366</v>
      </c>
      <c r="BW24" s="178">
        <v>604</v>
      </c>
      <c r="BY24" s="191">
        <v>4929</v>
      </c>
      <c r="BZ24" s="191">
        <v>3503</v>
      </c>
      <c r="CA24" s="191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7"/>
      <c r="BV25" s="130">
        <v>2383</v>
      </c>
      <c r="BW25" s="178">
        <v>688</v>
      </c>
      <c r="BY25" s="191">
        <v>4929</v>
      </c>
      <c r="BZ25" s="192">
        <v>3507</v>
      </c>
      <c r="CA25" s="191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7"/>
      <c r="BV26" s="148"/>
      <c r="BW26" s="178">
        <v>779</v>
      </c>
      <c r="BY26" s="199" t="s">
        <v>162</v>
      </c>
      <c r="BZ26" s="191"/>
      <c r="CA26" s="191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7"/>
      <c r="BV27" s="148"/>
      <c r="BW27" s="178">
        <v>886</v>
      </c>
      <c r="BY27" s="191"/>
      <c r="BZ27" s="191"/>
      <c r="CA27" s="191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7"/>
      <c r="BV28" s="148"/>
      <c r="BW28" s="178">
        <v>974</v>
      </c>
      <c r="BY28" s="191"/>
      <c r="BZ28" s="191"/>
      <c r="CA28" s="191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0">
        <v>1066</v>
      </c>
      <c r="BY29" s="191"/>
      <c r="BZ29" s="191"/>
      <c r="CA29" s="191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0">
        <v>1192</v>
      </c>
      <c r="BY30" s="191"/>
      <c r="BZ30" s="191"/>
      <c r="CA30" s="191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0">
        <v>1300</v>
      </c>
      <c r="BY31" s="191"/>
      <c r="BZ31" s="191"/>
      <c r="CA31" s="191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0">
        <v>1346</v>
      </c>
      <c r="BY32" s="191"/>
      <c r="BZ32" s="191"/>
      <c r="CA32" s="191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5"/>
      <c r="BV33" s="1"/>
      <c r="BW33" s="181">
        <v>1433</v>
      </c>
      <c r="BY33" s="193"/>
      <c r="BZ33" s="193"/>
      <c r="CA33" s="193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4" t="s">
        <v>52</v>
      </c>
      <c r="AL36" s="21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4"/>
      <c r="AL37" s="214"/>
      <c r="AV37" s="56"/>
      <c r="BD37" s="56"/>
      <c r="BQ37" s="14" t="s">
        <v>127</v>
      </c>
    </row>
    <row r="38" spans="1:79" ht="13" x14ac:dyDescent="0.3">
      <c r="A38" s="5" t="s">
        <v>47</v>
      </c>
      <c r="AK38" s="214"/>
      <c r="AL38" s="214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2023-08-28T14:26:41Z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