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13E5C697-2CF1-40C1-8F0E-454E5C83B1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  <workbookView xWindow="28680" yWindow="2145" windowWidth="20730" windowHeight="11160" firstSheet="2" activeTab="6" xr2:uid="{07992A3C-4962-426F-B375-A300335F9FC0}"/>
  </bookViews>
  <sheets>
    <sheet name="INFO page" sheetId="1" r:id="rId1"/>
    <sheet name="JC Weir-2022" sheetId="8" r:id="rId2"/>
    <sheet name="WC Weir-2022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Weir-2022'!$A$1:$AG$34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M9" i="8" s="1"/>
  <c r="AB10" i="8"/>
  <c r="AM10" i="8" s="1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K11" i="8" s="1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M8" i="8" l="1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<sst xmlns="http://schemas.openxmlformats.org/spreadsheetml/2006/main" count="655" uniqueCount="166">
  <si>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</si>
  <si>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</si>
  <si>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</si>
  <si>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</si>
  <si>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</si>
  <si>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</si>
  <si>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</si>
  <si>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</si>
  <si>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</si>
  <si>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</si>
  <si>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</si>
  <si>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</si>
  <si>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</si>
  <si>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</si>
  <si>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</si>
  <si>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</si>
  <si>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</si>
  <si>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</si>
  <si>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</si>
  <si>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</si>
  <si>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</si>
  <si>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</si>
  <si>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</si>
  <si>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</si>
  <si>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</si>
  <si>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</si>
  <si>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</si>
  <si>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</si>
  <si>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</si>
  <si>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</si>
  <si>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</si>
  <si>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</si>
  <si>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</si>
  <si>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</si>
  <si>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</si>
  <si>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</si>
  <si>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</si>
  <si>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</si>
  <si>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</si>
  <si>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</si>
  <si>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</si>
  <si>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</si>
  <si>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</si>
  <si>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</si>
  <si>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</si>
  <si>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</si>
  <si>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</si>
  <si>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</si>
  <si>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</si>
  <si>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</si>
  <si>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</si>
  <si>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</si>
  <si>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</si>
  <si>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</si>
  <si>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</si>
  <si>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</si>
  <si>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</si>
  <si>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</si>
  <si>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</si>
  <si>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</si>
  <si>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</si>
  <si>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</si>
  <si>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</si>
  <si>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</si>
  <si>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</si>
  <si>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</si>
  <si>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</si>
  <si>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</si>
  <si>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</si>
  <si>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</si>
  <si>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</si>
  <si>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</si>
  <si>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</si>
  <si>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</si>
  <si>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</si>
  <si>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</si>
  <si>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</si>
  <si>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</si>
  <si>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</si>
  <si>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</si>
  <si>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</si>
  <si>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</si>
  <si>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</si>
  <si>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</si>
  <si>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</si>
  <si>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</si>
  <si>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</si>
  <si>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</si>
  <si>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</si>
  <si>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</si>
  <si>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</si>
  <si>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</si>
  <si>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</si>
  <si>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</si>
  <si>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</si>
  <si>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</si>
  <si>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</si>
  <si>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</si>
  <si>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</si>
  <si>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</si>
  <si>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</si>
  <si>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</si>
  <si>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</si>
  <si>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</si>
  <si>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</si>
  <si>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</si>
  <si>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</si>
  <si>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</si>
  <si>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</si>
  <si>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</si>
  <si>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</si>
  <si>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</si>
  <si>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</si>
  <si>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</si>
  <si>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</si>
  <si>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</si>
  <si>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</si>
  <si>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</si>
  <si>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</si>
  <si>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</si>
  <si>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</si>
  <si>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</si>
  <si>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</si>
  <si>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</si>
  <si>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</si>
  <si>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</si>
  <si>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</si>
  <si>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</si>
  <si>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</si>
  <si>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</si>
  <si>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</si>
  <si>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</si>
  <si>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Junction City Weir trapping summary for the 2022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</si>
  <si>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t>Average</t>
  </si>
  <si>
    <r>
      <t xml:space="preserve">2022 Willow Creek Weir trapping summary. </t>
    </r>
    <r>
      <rPr>
        <b/>
        <vertAlign val="superscript"/>
        <sz val="10"/>
        <rFont val="Arial"/>
        <family val="2"/>
      </rPr>
      <t>1</t>
    </r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</si>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</sst>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quotePrefix="1" applyFont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0" fontId="3" fillId="5" borderId="0" xfId="0" applyFont="1" applyFill="1" applyAlignment="1">
      <alignment horizontal="center"/>
    </xf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  <sheetView workbookViewId="1"/>
  </sheetViews>
  <sheetFormatPr defaultRowHeight="12.75" x14ac:dyDescent="0.2"/>
  <sheetData>
    <row r="1" spans="1:15" s="59" customFormat="1" x14ac:dyDescent="0.2">
      <c r="A1" s="63" t="s">
        <v>0</v>
      </c>
    </row>
    <row r="2" spans="1:15" s="59" customFormat="1" x14ac:dyDescent="0.2">
      <c r="A2" s="63" t="s">
        <v>1</v>
      </c>
    </row>
    <row r="3" spans="1:15" s="59" customFormat="1" x14ac:dyDescent="0.2">
      <c r="A3" s="59" t="s">
        <v>2</v>
      </c>
    </row>
    <row r="4" spans="1:15" x14ac:dyDescent="0.2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">
      <c r="A7" s="59" t="s">
        <v>4</v>
      </c>
    </row>
    <row r="8" spans="1:15" s="59" customFormat="1" x14ac:dyDescent="0.2">
      <c r="A8" s="59" t="s">
        <v>5</v>
      </c>
    </row>
    <row r="9" spans="1:15" s="59" customFormat="1" x14ac:dyDescent="0.2">
      <c r="A9" s="59" t="s">
        <v>6</v>
      </c>
    </row>
    <row r="10" spans="1:15" s="59" customFormat="1" x14ac:dyDescent="0.2">
      <c r="A10" s="59" t="s">
        <v>59</v>
      </c>
    </row>
    <row r="11" spans="1:15" s="59" customFormat="1" x14ac:dyDescent="0.2">
      <c r="A11" s="84" t="s">
        <v>160</v>
      </c>
    </row>
    <row r="12" spans="1:15" s="59" customFormat="1" x14ac:dyDescent="0.2">
      <c r="A12" s="59" t="s">
        <v>7</v>
      </c>
    </row>
    <row r="13" spans="1:15" s="59" customFormat="1" x14ac:dyDescent="0.2">
      <c r="A13" s="59" t="s">
        <v>8</v>
      </c>
    </row>
    <row r="14" spans="1:15" s="59" customFormat="1" x14ac:dyDescent="0.2">
      <c r="A14" s="84" t="s">
        <v>161</v>
      </c>
    </row>
    <row r="15" spans="1:15" s="59" customFormat="1" x14ac:dyDescent="0.2"/>
    <row r="16" spans="1:15" s="59" customFormat="1" x14ac:dyDescent="0.2">
      <c r="A16" s="63" t="s">
        <v>9</v>
      </c>
    </row>
    <row r="17" spans="1:1" s="59" customFormat="1" x14ac:dyDescent="0.2">
      <c r="A17" s="84" t="s">
        <v>94</v>
      </c>
    </row>
    <row r="18" spans="1:1" s="59" customFormat="1" x14ac:dyDescent="0.2">
      <c r="A18" s="59" t="s">
        <v>68</v>
      </c>
    </row>
    <row r="19" spans="1:1" s="59" customFormat="1" x14ac:dyDescent="0.2">
      <c r="A19" s="84" t="s">
        <v>95</v>
      </c>
    </row>
    <row r="20" spans="1:1" s="59" customFormat="1" x14ac:dyDescent="0.2">
      <c r="A20" s="59" t="s">
        <v>76</v>
      </c>
    </row>
    <row r="21" spans="1:1" s="59" customFormat="1" x14ac:dyDescent="0.2">
      <c r="A21" s="84" t="s">
        <v>96</v>
      </c>
    </row>
    <row r="22" spans="1:1" s="59" customFormat="1" x14ac:dyDescent="0.2">
      <c r="A22" s="84" t="s">
        <v>97</v>
      </c>
    </row>
    <row r="23" spans="1:1" s="59" customFormat="1" x14ac:dyDescent="0.2">
      <c r="A23" s="59" t="s">
        <v>60</v>
      </c>
    </row>
    <row r="24" spans="1:1" s="59" customFormat="1" x14ac:dyDescent="0.2"/>
    <row r="25" spans="1:1" s="59" customFormat="1" x14ac:dyDescent="0.2">
      <c r="A25" s="63" t="s">
        <v>10</v>
      </c>
    </row>
    <row r="26" spans="1:1" s="59" customFormat="1" x14ac:dyDescent="0.2">
      <c r="A26" s="84" t="s">
        <v>98</v>
      </c>
    </row>
    <row r="27" spans="1:1" s="59" customFormat="1" x14ac:dyDescent="0.2">
      <c r="A27" s="59" t="s">
        <v>112</v>
      </c>
    </row>
    <row r="28" spans="1:1" s="59" customFormat="1" x14ac:dyDescent="0.2">
      <c r="A28" s="84" t="s">
        <v>99</v>
      </c>
    </row>
    <row r="29" spans="1:1" s="59" customFormat="1" x14ac:dyDescent="0.2">
      <c r="A29" s="59" t="s">
        <v>11</v>
      </c>
    </row>
    <row r="30" spans="1:1" s="59" customFormat="1" x14ac:dyDescent="0.2"/>
    <row r="31" spans="1:1" s="59" customFormat="1" x14ac:dyDescent="0.2">
      <c r="A31" s="63" t="s">
        <v>12</v>
      </c>
    </row>
    <row r="32" spans="1:1" s="59" customFormat="1" x14ac:dyDescent="0.2">
      <c r="A32" s="59" t="s">
        <v>13</v>
      </c>
    </row>
    <row r="33" spans="1:1" s="59" customFormat="1" x14ac:dyDescent="0.2">
      <c r="A33" s="59" t="s">
        <v>14</v>
      </c>
    </row>
    <row r="34" spans="1:1" s="59" customFormat="1" x14ac:dyDescent="0.2">
      <c r="A34" s="59" t="s">
        <v>15</v>
      </c>
    </row>
    <row r="35" spans="1:1" s="59" customFormat="1" x14ac:dyDescent="0.2">
      <c r="A35" s="84" t="s">
        <v>100</v>
      </c>
    </row>
    <row r="36" spans="1:1" s="59" customFormat="1" x14ac:dyDescent="0.2">
      <c r="A36" s="59" t="s">
        <v>16</v>
      </c>
    </row>
    <row r="37" spans="1:1" s="59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zoomScale="110" zoomScaleNormal="110" workbookViewId="0">
      <selection activeCell="E37" sqref="E37"/>
    </sheetView>
    <sheetView topLeftCell="A9" workbookViewId="1">
      <selection activeCell="AA5" sqref="AA5:AA32"/>
    </sheetView>
  </sheetViews>
  <sheetFormatPr defaultColWidth="8.85546875" defaultRowHeight="12.75" x14ac:dyDescent="0.2"/>
  <cols>
    <col min="1" max="1" width="6" style="37" customWidth="1"/>
    <col min="2" max="2" width="2.140625" style="42" customWidth="1"/>
    <col min="3" max="3" width="6.85546875" style="42" customWidth="1"/>
    <col min="4" max="4" width="2.5703125" style="42" customWidth="1"/>
    <col min="5" max="5" width="7" style="42" customWidth="1"/>
    <col min="6" max="6" width="2.5703125" style="42" customWidth="1"/>
    <col min="7" max="7" width="5.85546875" style="42" customWidth="1"/>
    <col min="8" max="8" width="2.5703125" style="42" customWidth="1"/>
    <col min="9" max="9" width="6.7109375" style="42" customWidth="1"/>
    <col min="10" max="10" width="6" style="42" customWidth="1"/>
    <col min="11" max="11" width="6.7109375" style="42" customWidth="1"/>
    <col min="12" max="12" width="5.5703125" style="42" customWidth="1"/>
    <col min="13" max="13" width="6.7109375" style="42" customWidth="1"/>
    <col min="14" max="14" width="5.5703125" style="42" customWidth="1"/>
    <col min="15" max="15" width="2.5703125" style="42" customWidth="1"/>
    <col min="16" max="21" width="5.7109375" style="42" customWidth="1"/>
    <col min="22" max="22" width="2.7109375" style="42" customWidth="1"/>
    <col min="23" max="23" width="6.7109375" style="42" customWidth="1"/>
    <col min="24" max="24" width="5.7109375" style="42" customWidth="1"/>
    <col min="25" max="25" width="6.7109375" style="42" customWidth="1"/>
    <col min="26" max="26" width="5.5703125" style="42" customWidth="1"/>
    <col min="27" max="27" width="6.7109375" style="42" customWidth="1"/>
    <col min="28" max="28" width="5.5703125" style="42" customWidth="1"/>
    <col min="29" max="29" width="2.28515625" style="42" customWidth="1"/>
    <col min="30" max="30" width="6.5703125" style="42" customWidth="1"/>
    <col min="31" max="31" width="8.140625" style="42" customWidth="1"/>
    <col min="32" max="32" width="7.42578125" style="42" customWidth="1"/>
    <col min="33" max="33" width="3.5703125" style="42" customWidth="1"/>
    <col min="34" max="34" width="9.42578125" style="86" bestFit="1" customWidth="1"/>
    <col min="35" max="35" width="5.28515625" style="42" customWidth="1"/>
    <col min="36" max="16384" width="8.85546875" style="42"/>
  </cols>
  <sheetData>
    <row r="1" spans="1:39" s="37" customFormat="1" ht="14.25" x14ac:dyDescent="0.2">
      <c r="A1" s="37" t="s">
        <v>132</v>
      </c>
      <c r="AH1" s="40"/>
    </row>
    <row r="2" spans="1:39" s="37" customFormat="1" x14ac:dyDescent="0.2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183" t="s">
        <v>26</v>
      </c>
      <c r="AE2" s="183"/>
      <c r="AF2" s="183"/>
      <c r="AH2" s="40"/>
    </row>
    <row r="3" spans="1:39" s="37" customFormat="1" ht="14.25" x14ac:dyDescent="0.2">
      <c r="A3" s="37" t="s">
        <v>20</v>
      </c>
      <c r="G3" s="40" t="s">
        <v>21</v>
      </c>
      <c r="I3" s="89" t="s">
        <v>22</v>
      </c>
      <c r="J3" s="89"/>
      <c r="K3" s="186" t="s">
        <v>138</v>
      </c>
      <c r="L3" s="187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184"/>
      <c r="AE3" s="184"/>
      <c r="AF3" s="184"/>
      <c r="AH3" s="40"/>
    </row>
    <row r="4" spans="1:39" s="37" customFormat="1" ht="14.25" x14ac:dyDescent="0.2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140</v>
      </c>
      <c r="AL4" s="37" t="s">
        <v>141</v>
      </c>
      <c r="AM4" s="37" t="s">
        <v>142</v>
      </c>
    </row>
    <row r="5" spans="1:39" ht="2.25" customHeight="1" x14ac:dyDescent="0.2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2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2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2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7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2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/>
      <c r="H9" s="86"/>
      <c r="I9" s="86"/>
      <c r="J9" s="86"/>
      <c r="K9" s="86"/>
      <c r="L9" s="86"/>
      <c r="M9" s="40">
        <f t="shared" si="9"/>
        <v>0</v>
      </c>
      <c r="N9" s="40">
        <f t="shared" si="10"/>
        <v>0</v>
      </c>
      <c r="O9" s="86"/>
      <c r="P9" s="86"/>
      <c r="Q9" s="86"/>
      <c r="R9" s="86"/>
      <c r="S9" s="86"/>
      <c r="T9" s="40">
        <f t="shared" si="17"/>
        <v>0</v>
      </c>
      <c r="U9" s="40">
        <f t="shared" si="11"/>
        <v>0</v>
      </c>
      <c r="V9" s="86"/>
      <c r="W9" s="86"/>
      <c r="X9" s="86"/>
      <c r="Y9" s="86"/>
      <c r="Z9" s="86"/>
      <c r="AA9" s="40">
        <f t="shared" si="5"/>
        <v>0</v>
      </c>
      <c r="AB9" s="40">
        <f t="shared" si="6"/>
        <v>0</v>
      </c>
      <c r="AC9" s="86"/>
      <c r="AD9" s="86"/>
      <c r="AE9" s="86"/>
      <c r="AF9" s="40">
        <f t="shared" si="12"/>
        <v>0</v>
      </c>
      <c r="AH9" s="86">
        <f t="shared" si="13"/>
        <v>0</v>
      </c>
      <c r="AI9" s="42">
        <v>26</v>
      </c>
      <c r="AK9" s="170" t="e">
        <f t="shared" si="14"/>
        <v>#DIV/0!</v>
      </c>
      <c r="AL9" s="171" t="e">
        <f t="shared" si="15"/>
        <v>#DIV/0!</v>
      </c>
      <c r="AM9" s="171" t="e">
        <f t="shared" si="16"/>
        <v>#DIV/0!</v>
      </c>
    </row>
    <row r="10" spans="1:39" x14ac:dyDescent="0.2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/>
      <c r="H10" s="86"/>
      <c r="I10" s="86"/>
      <c r="J10" s="86"/>
      <c r="K10" s="86"/>
      <c r="L10" s="86"/>
      <c r="M10" s="40">
        <f t="shared" si="9"/>
        <v>0</v>
      </c>
      <c r="N10" s="40">
        <f t="shared" si="10"/>
        <v>0</v>
      </c>
      <c r="O10" s="86"/>
      <c r="P10" s="86"/>
      <c r="Q10" s="86"/>
      <c r="R10" s="86"/>
      <c r="S10" s="86"/>
      <c r="T10" s="40">
        <f t="shared" si="17"/>
        <v>0</v>
      </c>
      <c r="U10" s="40">
        <f t="shared" si="11"/>
        <v>0</v>
      </c>
      <c r="V10" s="86"/>
      <c r="W10" s="86"/>
      <c r="X10" s="86"/>
      <c r="Y10" s="86"/>
      <c r="Z10" s="86"/>
      <c r="AA10" s="40">
        <f t="shared" si="5"/>
        <v>0</v>
      </c>
      <c r="AB10" s="40">
        <f t="shared" si="6"/>
        <v>0</v>
      </c>
      <c r="AC10" s="86"/>
      <c r="AD10" s="86"/>
      <c r="AE10" s="86"/>
      <c r="AF10" s="40">
        <f t="shared" si="12"/>
        <v>0</v>
      </c>
      <c r="AH10" s="86">
        <f t="shared" si="13"/>
        <v>0</v>
      </c>
      <c r="AI10" s="42">
        <v>27</v>
      </c>
      <c r="AK10" s="170" t="e">
        <f t="shared" si="14"/>
        <v>#DIV/0!</v>
      </c>
      <c r="AL10" s="171" t="e">
        <f t="shared" si="15"/>
        <v>#DIV/0!</v>
      </c>
      <c r="AM10" s="171" t="e">
        <f t="shared" si="16"/>
        <v>#DIV/0!</v>
      </c>
    </row>
    <row r="11" spans="1:39" x14ac:dyDescent="0.2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/>
      <c r="H11" s="86"/>
      <c r="I11" s="86"/>
      <c r="J11" s="86"/>
      <c r="K11" s="86"/>
      <c r="L11" s="86"/>
      <c r="M11" s="40">
        <f t="shared" si="9"/>
        <v>0</v>
      </c>
      <c r="N11" s="40">
        <f t="shared" si="10"/>
        <v>0</v>
      </c>
      <c r="O11" s="86"/>
      <c r="P11" s="86"/>
      <c r="Q11" s="86"/>
      <c r="R11" s="86"/>
      <c r="S11" s="86"/>
      <c r="T11" s="40">
        <f t="shared" si="17"/>
        <v>0</v>
      </c>
      <c r="U11" s="40">
        <f t="shared" si="11"/>
        <v>0</v>
      </c>
      <c r="V11" s="86"/>
      <c r="W11" s="86"/>
      <c r="X11" s="86"/>
      <c r="Y11" s="86"/>
      <c r="Z11" s="86"/>
      <c r="AA11" s="40">
        <f t="shared" si="5"/>
        <v>0</v>
      </c>
      <c r="AB11" s="40">
        <f t="shared" si="6"/>
        <v>0</v>
      </c>
      <c r="AC11" s="86"/>
      <c r="AD11" s="86"/>
      <c r="AE11" s="86"/>
      <c r="AF11" s="40">
        <f t="shared" si="12"/>
        <v>0</v>
      </c>
      <c r="AH11" s="86">
        <f t="shared" si="13"/>
        <v>0</v>
      </c>
      <c r="AI11" s="42">
        <v>28</v>
      </c>
      <c r="AK11" s="170" t="e">
        <f t="shared" si="14"/>
        <v>#DIV/0!</v>
      </c>
      <c r="AL11" s="171" t="e">
        <f t="shared" si="15"/>
        <v>#DIV/0!</v>
      </c>
      <c r="AM11" s="171" t="e">
        <f t="shared" si="16"/>
        <v>#DIV/0!</v>
      </c>
    </row>
    <row r="12" spans="1:39" s="37" customFormat="1" x14ac:dyDescent="0.2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/>
      <c r="H12" s="86"/>
      <c r="I12" s="86"/>
      <c r="J12" s="86"/>
      <c r="K12" s="86"/>
      <c r="L12" s="86"/>
      <c r="M12" s="40">
        <f t="shared" si="1"/>
        <v>0</v>
      </c>
      <c r="N12" s="40">
        <f t="shared" si="2"/>
        <v>0</v>
      </c>
      <c r="O12" s="40"/>
      <c r="P12" s="86"/>
      <c r="Q12" s="86"/>
      <c r="R12" s="86"/>
      <c r="S12" s="86"/>
      <c r="T12" s="40">
        <f t="shared" si="3"/>
        <v>0</v>
      </c>
      <c r="U12" s="40">
        <f>Q12+S12</f>
        <v>0</v>
      </c>
      <c r="V12" s="40"/>
      <c r="W12" s="86"/>
      <c r="X12" s="86"/>
      <c r="Y12" s="86"/>
      <c r="Z12" s="86"/>
      <c r="AA12" s="40">
        <f t="shared" si="5"/>
        <v>0</v>
      </c>
      <c r="AB12" s="40">
        <f t="shared" si="6"/>
        <v>0</v>
      </c>
      <c r="AC12" s="40"/>
      <c r="AD12" s="86"/>
      <c r="AE12" s="86"/>
      <c r="AF12" s="40">
        <f t="shared" si="12"/>
        <v>0</v>
      </c>
      <c r="AH12" s="86">
        <f t="shared" si="13"/>
        <v>0</v>
      </c>
      <c r="AI12" s="42">
        <v>29</v>
      </c>
      <c r="AK12" s="170" t="e">
        <f t="shared" si="14"/>
        <v>#DIV/0!</v>
      </c>
      <c r="AL12" s="171" t="e">
        <f t="shared" si="15"/>
        <v>#DIV/0!</v>
      </c>
      <c r="AM12" s="171" t="e">
        <f t="shared" si="16"/>
        <v>#DIV/0!</v>
      </c>
    </row>
    <row r="13" spans="1:39" s="37" customFormat="1" x14ac:dyDescent="0.2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/>
      <c r="H13" s="86"/>
      <c r="I13" s="86"/>
      <c r="J13" s="86"/>
      <c r="K13" s="86"/>
      <c r="L13" s="86"/>
      <c r="M13" s="40">
        <f t="shared" ref="M13:N17" si="18">K13+I13</f>
        <v>0</v>
      </c>
      <c r="N13" s="40">
        <f t="shared" si="18"/>
        <v>0</v>
      </c>
      <c r="O13" s="40"/>
      <c r="P13" s="86"/>
      <c r="Q13" s="86"/>
      <c r="R13" s="86"/>
      <c r="S13" s="86"/>
      <c r="T13" s="40">
        <f t="shared" ref="T13:U17" si="19">P13+R13</f>
        <v>0</v>
      </c>
      <c r="U13" s="40">
        <f t="shared" si="19"/>
        <v>0</v>
      </c>
      <c r="V13" s="40"/>
      <c r="W13" s="86"/>
      <c r="X13" s="86"/>
      <c r="Y13" s="86"/>
      <c r="Z13" s="86"/>
      <c r="AA13" s="40">
        <f t="shared" si="5"/>
        <v>0</v>
      </c>
      <c r="AB13" s="40">
        <f t="shared" si="6"/>
        <v>0</v>
      </c>
      <c r="AC13" s="40"/>
      <c r="AD13" s="86"/>
      <c r="AE13" s="86"/>
      <c r="AF13" s="40">
        <f t="shared" si="12"/>
        <v>0</v>
      </c>
      <c r="AH13" s="86">
        <f t="shared" si="13"/>
        <v>0</v>
      </c>
      <c r="AI13" s="42">
        <v>30</v>
      </c>
      <c r="AK13" s="170" t="e">
        <f t="shared" si="14"/>
        <v>#DIV/0!</v>
      </c>
      <c r="AL13" s="171" t="e">
        <f t="shared" si="15"/>
        <v>#DIV/0!</v>
      </c>
      <c r="AM13" s="171" t="e">
        <f t="shared" si="16"/>
        <v>#DIV/0!</v>
      </c>
    </row>
    <row r="14" spans="1:39" x14ac:dyDescent="0.2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/>
      <c r="H14" s="86"/>
      <c r="I14" s="122"/>
      <c r="J14" s="122"/>
      <c r="K14" s="122"/>
      <c r="L14" s="122"/>
      <c r="M14" s="40">
        <f t="shared" ref="M14" si="22">K14+I14</f>
        <v>0</v>
      </c>
      <c r="N14" s="40">
        <f t="shared" ref="N14" si="23">L14+J14</f>
        <v>0</v>
      </c>
      <c r="O14" s="40"/>
      <c r="P14" s="86"/>
      <c r="Q14" s="86"/>
      <c r="R14" s="86"/>
      <c r="S14" s="86"/>
      <c r="T14" s="40">
        <f t="shared" ref="T14" si="24">P14+R14</f>
        <v>0</v>
      </c>
      <c r="U14" s="40">
        <f t="shared" ref="U14" si="25">Q14+S14</f>
        <v>0</v>
      </c>
      <c r="V14" s="40"/>
      <c r="W14" s="86"/>
      <c r="X14" s="86"/>
      <c r="Y14" s="86"/>
      <c r="Z14" s="86"/>
      <c r="AA14" s="40">
        <f t="shared" si="5"/>
        <v>0</v>
      </c>
      <c r="AB14" s="40">
        <f t="shared" si="6"/>
        <v>0</v>
      </c>
      <c r="AC14" s="40"/>
      <c r="AD14" s="86"/>
      <c r="AE14" s="86"/>
      <c r="AF14" s="40">
        <f t="shared" si="12"/>
        <v>0</v>
      </c>
      <c r="AH14" s="86">
        <f t="shared" si="13"/>
        <v>0</v>
      </c>
      <c r="AI14" s="42">
        <v>31</v>
      </c>
      <c r="AK14" s="170" t="e">
        <f t="shared" si="14"/>
        <v>#DIV/0!</v>
      </c>
      <c r="AL14" s="171" t="e">
        <f t="shared" si="15"/>
        <v>#DIV/0!</v>
      </c>
      <c r="AM14" s="171" t="e">
        <f t="shared" si="16"/>
        <v>#DIV/0!</v>
      </c>
    </row>
    <row r="15" spans="1:39" ht="14.25" x14ac:dyDescent="0.2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/>
      <c r="H15" s="86"/>
      <c r="I15" s="86"/>
      <c r="J15" s="86"/>
      <c r="K15" s="86"/>
      <c r="L15" s="86"/>
      <c r="M15" s="40">
        <f t="shared" si="18"/>
        <v>0</v>
      </c>
      <c r="N15" s="40">
        <f t="shared" si="18"/>
        <v>0</v>
      </c>
      <c r="O15" s="40"/>
      <c r="P15" s="86"/>
      <c r="Q15" s="86"/>
      <c r="R15" s="86"/>
      <c r="S15" s="86"/>
      <c r="T15" s="40">
        <f>P15+R15</f>
        <v>0</v>
      </c>
      <c r="U15" s="40">
        <f t="shared" si="19"/>
        <v>0</v>
      </c>
      <c r="V15" s="40"/>
      <c r="W15" s="86"/>
      <c r="X15" s="86"/>
      <c r="Y15" s="86"/>
      <c r="Z15" s="86"/>
      <c r="AA15" s="40">
        <f t="shared" si="5"/>
        <v>0</v>
      </c>
      <c r="AB15" s="40">
        <f t="shared" si="6"/>
        <v>0</v>
      </c>
      <c r="AC15" s="40"/>
      <c r="AD15" s="86"/>
      <c r="AE15" s="86"/>
      <c r="AF15" s="40">
        <f t="shared" si="12"/>
        <v>0</v>
      </c>
      <c r="AH15" s="86">
        <f t="shared" si="13"/>
        <v>0</v>
      </c>
      <c r="AI15" s="42">
        <v>32</v>
      </c>
      <c r="AK15" s="170" t="e">
        <f t="shared" si="14"/>
        <v>#DIV/0!</v>
      </c>
      <c r="AL15" s="171" t="e">
        <f t="shared" si="15"/>
        <v>#DIV/0!</v>
      </c>
      <c r="AM15" s="171" t="e">
        <f t="shared" si="16"/>
        <v>#DIV/0!</v>
      </c>
    </row>
    <row r="16" spans="1:39" ht="14.25" x14ac:dyDescent="0.2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/>
      <c r="H16" s="86"/>
      <c r="I16" s="86"/>
      <c r="J16" s="86"/>
      <c r="K16" s="86"/>
      <c r="L16" s="86"/>
      <c r="M16" s="40">
        <f t="shared" si="18"/>
        <v>0</v>
      </c>
      <c r="N16" s="40">
        <f t="shared" si="18"/>
        <v>0</v>
      </c>
      <c r="O16" s="40"/>
      <c r="P16" s="86"/>
      <c r="Q16" s="86"/>
      <c r="R16" s="86"/>
      <c r="S16" s="86"/>
      <c r="T16" s="40">
        <f t="shared" si="19"/>
        <v>0</v>
      </c>
      <c r="U16" s="40">
        <f t="shared" si="19"/>
        <v>0</v>
      </c>
      <c r="V16" s="40"/>
      <c r="W16" s="86"/>
      <c r="X16" s="86"/>
      <c r="Y16" s="86"/>
      <c r="Z16" s="86"/>
      <c r="AA16" s="40">
        <f t="shared" si="5"/>
        <v>0</v>
      </c>
      <c r="AB16" s="40">
        <f t="shared" si="6"/>
        <v>0</v>
      </c>
      <c r="AC16" s="40"/>
      <c r="AD16" s="86"/>
      <c r="AE16" s="86"/>
      <c r="AF16" s="40">
        <f t="shared" si="12"/>
        <v>0</v>
      </c>
      <c r="AH16" s="86">
        <f t="shared" si="13"/>
        <v>0</v>
      </c>
      <c r="AI16" s="42">
        <v>33</v>
      </c>
      <c r="AK16" s="170" t="e">
        <f t="shared" si="14"/>
        <v>#DIV/0!</v>
      </c>
      <c r="AL16" s="171" t="e">
        <f t="shared" si="15"/>
        <v>#DIV/0!</v>
      </c>
      <c r="AM16" s="171" t="e">
        <f t="shared" si="16"/>
        <v>#DIV/0!</v>
      </c>
    </row>
    <row r="17" spans="1:39" ht="14.25" x14ac:dyDescent="0.2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/>
      <c r="H17" s="86"/>
      <c r="I17" s="86"/>
      <c r="J17" s="86"/>
      <c r="K17" s="86"/>
      <c r="L17" s="86"/>
      <c r="M17" s="40">
        <f t="shared" si="18"/>
        <v>0</v>
      </c>
      <c r="N17" s="40">
        <f t="shared" si="18"/>
        <v>0</v>
      </c>
      <c r="O17" s="40"/>
      <c r="P17" s="86"/>
      <c r="Q17" s="86"/>
      <c r="R17" s="86"/>
      <c r="S17" s="86"/>
      <c r="T17" s="40">
        <f t="shared" si="19"/>
        <v>0</v>
      </c>
      <c r="U17" s="40">
        <f t="shared" si="19"/>
        <v>0</v>
      </c>
      <c r="V17" s="40"/>
      <c r="W17" s="86"/>
      <c r="X17" s="86"/>
      <c r="Y17" s="86"/>
      <c r="Z17" s="86"/>
      <c r="AA17" s="40">
        <f t="shared" si="5"/>
        <v>0</v>
      </c>
      <c r="AB17" s="40">
        <f t="shared" si="6"/>
        <v>0</v>
      </c>
      <c r="AC17" s="40"/>
      <c r="AD17" s="86"/>
      <c r="AE17" s="86"/>
      <c r="AF17" s="40">
        <f t="shared" si="12"/>
        <v>0</v>
      </c>
      <c r="AH17" s="86">
        <f t="shared" si="13"/>
        <v>0</v>
      </c>
      <c r="AI17" s="42">
        <v>34</v>
      </c>
      <c r="AK17" s="170" t="e">
        <f t="shared" si="14"/>
        <v>#DIV/0!</v>
      </c>
      <c r="AL17" s="171" t="e">
        <f t="shared" si="15"/>
        <v>#DIV/0!</v>
      </c>
      <c r="AM17" s="171" t="e">
        <f t="shared" si="16"/>
        <v>#DIV/0!</v>
      </c>
    </row>
    <row r="18" spans="1:39" ht="14.25" x14ac:dyDescent="0.2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/>
      <c r="H18" s="86"/>
      <c r="I18" s="86"/>
      <c r="J18" s="86"/>
      <c r="K18" s="86"/>
      <c r="L18" s="86"/>
      <c r="M18" s="40">
        <f t="shared" ref="M18:M22" si="27">K18+I18</f>
        <v>0</v>
      </c>
      <c r="N18" s="40">
        <f t="shared" ref="N18:N22" si="28">L18+J18</f>
        <v>0</v>
      </c>
      <c r="O18" s="40"/>
      <c r="P18" s="86"/>
      <c r="Q18" s="86"/>
      <c r="R18" s="86"/>
      <c r="S18" s="86"/>
      <c r="T18" s="40">
        <f t="shared" ref="T18:T22" si="29">P18+R18</f>
        <v>0</v>
      </c>
      <c r="U18" s="40">
        <f t="shared" ref="U18:U22" si="30">Q18+S18</f>
        <v>0</v>
      </c>
      <c r="V18" s="40"/>
      <c r="W18" s="86"/>
      <c r="X18" s="86"/>
      <c r="Y18" s="86"/>
      <c r="Z18" s="86"/>
      <c r="AA18" s="40">
        <f t="shared" ref="AA18:AA22" si="31">Y18+W18</f>
        <v>0</v>
      </c>
      <c r="AB18" s="40">
        <f t="shared" ref="AB18:AB22" si="32">Z18+X18</f>
        <v>0</v>
      </c>
      <c r="AC18" s="40"/>
      <c r="AD18" s="86"/>
      <c r="AE18" s="86"/>
      <c r="AF18" s="40">
        <f t="shared" si="12"/>
        <v>0</v>
      </c>
      <c r="AH18" s="86">
        <f t="shared" si="13"/>
        <v>0</v>
      </c>
      <c r="AI18" s="42">
        <v>35</v>
      </c>
      <c r="AK18" s="170" t="e">
        <f t="shared" si="14"/>
        <v>#DIV/0!</v>
      </c>
      <c r="AL18" s="171" t="e">
        <f t="shared" si="15"/>
        <v>#DIV/0!</v>
      </c>
      <c r="AM18" s="171" t="e">
        <f t="shared" si="16"/>
        <v>#DIV/0!</v>
      </c>
    </row>
    <row r="19" spans="1:39" ht="14.25" x14ac:dyDescent="0.2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4.25" x14ac:dyDescent="0.2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2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2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2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2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2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2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2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2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2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2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2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2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2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2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2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2">
      <c r="A36" s="40"/>
      <c r="B36" s="40"/>
      <c r="C36" s="40"/>
      <c r="D36" s="91"/>
      <c r="E36" s="92" t="s">
        <v>156</v>
      </c>
      <c r="F36" s="38"/>
      <c r="G36" s="38">
        <f>SUM(G5:G34)</f>
        <v>6</v>
      </c>
      <c r="H36" s="38"/>
      <c r="I36" s="38">
        <f t="shared" ref="I36:AF36" si="60">SUM(I5:I34)</f>
        <v>0</v>
      </c>
      <c r="J36" s="38">
        <f t="shared" si="60"/>
        <v>0</v>
      </c>
      <c r="K36" s="165">
        <f t="shared" si="60"/>
        <v>91</v>
      </c>
      <c r="L36" s="38">
        <f t="shared" si="60"/>
        <v>3</v>
      </c>
      <c r="M36" s="165">
        <f t="shared" si="60"/>
        <v>91</v>
      </c>
      <c r="N36" s="38">
        <f t="shared" si="60"/>
        <v>3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0</v>
      </c>
      <c r="X36" s="38">
        <f t="shared" si="60"/>
        <v>0</v>
      </c>
      <c r="Y36" s="38">
        <f t="shared" si="60"/>
        <v>4</v>
      </c>
      <c r="Z36" s="38">
        <f t="shared" si="60"/>
        <v>1</v>
      </c>
      <c r="AA36" s="38">
        <f t="shared" si="60"/>
        <v>4</v>
      </c>
      <c r="AB36" s="38">
        <f t="shared" si="60"/>
        <v>1</v>
      </c>
      <c r="AC36" s="38"/>
      <c r="AD36" s="38">
        <f t="shared" si="60"/>
        <v>4</v>
      </c>
      <c r="AE36" s="38">
        <f t="shared" si="60"/>
        <v>6</v>
      </c>
      <c r="AF36" s="38">
        <f t="shared" si="60"/>
        <v>10</v>
      </c>
      <c r="AG36" s="38"/>
      <c r="AH36" s="165">
        <f t="shared" si="33"/>
        <v>105</v>
      </c>
      <c r="AI36" s="37"/>
      <c r="AJ36" s="37"/>
    </row>
    <row r="37" spans="1:39" x14ac:dyDescent="0.2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4.25" x14ac:dyDescent="0.2">
      <c r="A38" s="85" t="s">
        <v>157</v>
      </c>
      <c r="B38" s="220"/>
      <c r="C38" s="220"/>
      <c r="D38" s="221"/>
      <c r="E38" s="222"/>
      <c r="F38" s="220"/>
      <c r="G38" s="223">
        <v>133</v>
      </c>
      <c r="H38" s="223"/>
      <c r="I38" s="223">
        <v>238</v>
      </c>
      <c r="J38" s="223">
        <v>12</v>
      </c>
      <c r="K38" s="223">
        <v>2957</v>
      </c>
      <c r="L38" s="223">
        <v>156</v>
      </c>
      <c r="M38" s="223">
        <v>3195</v>
      </c>
      <c r="N38" s="223">
        <v>168</v>
      </c>
      <c r="O38" s="223"/>
      <c r="P38" s="223">
        <v>13</v>
      </c>
      <c r="Q38" s="223">
        <v>10</v>
      </c>
      <c r="R38" s="223">
        <v>239</v>
      </c>
      <c r="S38" s="223">
        <v>217</v>
      </c>
      <c r="T38" s="223">
        <v>252</v>
      </c>
      <c r="U38" s="223">
        <v>227</v>
      </c>
      <c r="V38" s="223"/>
      <c r="W38" s="223">
        <v>5</v>
      </c>
      <c r="X38" s="223">
        <v>3</v>
      </c>
      <c r="Y38" s="223">
        <v>216</v>
      </c>
      <c r="Z38" s="223">
        <v>72</v>
      </c>
      <c r="AA38" s="223">
        <v>221</v>
      </c>
      <c r="AB38" s="223">
        <v>75</v>
      </c>
      <c r="AC38" s="223"/>
      <c r="AD38" s="223">
        <v>4</v>
      </c>
      <c r="AE38" s="223">
        <v>18</v>
      </c>
      <c r="AF38" s="223">
        <v>22</v>
      </c>
      <c r="AG38" s="224"/>
      <c r="AH38" s="225">
        <v>3690</v>
      </c>
    </row>
    <row r="39" spans="1:39" ht="14.25" x14ac:dyDescent="0.2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4.25" x14ac:dyDescent="0.2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4.25" x14ac:dyDescent="0.2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4.25" x14ac:dyDescent="0.2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4.25" x14ac:dyDescent="0.2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4.25" x14ac:dyDescent="0.2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4.25" x14ac:dyDescent="0.2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2">
      <c r="A46" s="85"/>
      <c r="B46" s="85"/>
      <c r="C46" s="85"/>
      <c r="D46" s="85"/>
      <c r="E46" s="85" t="s">
        <v>133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x14ac:dyDescent="0.2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x14ac:dyDescent="0.2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x14ac:dyDescent="0.2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x14ac:dyDescent="0.2">
      <c r="A50" s="41" t="s">
        <v>38</v>
      </c>
      <c r="B50" s="41"/>
      <c r="C50" s="41"/>
      <c r="D50" s="41"/>
      <c r="E50" s="41"/>
    </row>
    <row r="51" spans="1:32" x14ac:dyDescent="0.2">
      <c r="A51" s="41" t="s">
        <v>39</v>
      </c>
      <c r="B51" s="41"/>
      <c r="C51" s="41"/>
      <c r="D51" s="41"/>
      <c r="E51" s="41"/>
    </row>
    <row r="52" spans="1:32" x14ac:dyDescent="0.2">
      <c r="A52" s="185" t="s">
        <v>159</v>
      </c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</row>
    <row r="53" spans="1:32" x14ac:dyDescent="0.2">
      <c r="B53" s="41"/>
      <c r="C53" s="41"/>
      <c r="D53" s="41"/>
      <c r="E53" s="41"/>
    </row>
    <row r="55" spans="1:32" x14ac:dyDescent="0.2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  <sheetView workbookViewId="1">
      <selection activeCell="AA3" sqref="AA3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5" customFormat="1" ht="14.25" x14ac:dyDescent="0.2">
      <c r="A1" s="5" t="s">
        <v>134</v>
      </c>
    </row>
    <row r="2" spans="1:34" s="5" customFormat="1" x14ac:dyDescent="0.2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4.25" x14ac:dyDescent="0.2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188" t="s">
        <v>117</v>
      </c>
      <c r="AF3" s="188" t="s">
        <v>118</v>
      </c>
      <c r="AG3" s="188" t="s">
        <v>119</v>
      </c>
    </row>
    <row r="4" spans="1:34" s="5" customFormat="1" ht="14.25" x14ac:dyDescent="0.2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143</v>
      </c>
      <c r="O4" s="13"/>
      <c r="P4" s="13" t="s">
        <v>30</v>
      </c>
      <c r="Q4" s="13" t="s">
        <v>158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188"/>
      <c r="AF4" s="188"/>
      <c r="AG4" s="188"/>
      <c r="AH4" s="5" t="s">
        <v>130</v>
      </c>
    </row>
    <row r="5" spans="1:34" s="5" customFormat="1" x14ac:dyDescent="0.2">
      <c r="A5" s="217">
        <v>34</v>
      </c>
      <c r="B5" s="215"/>
      <c r="C5" s="218">
        <v>45158</v>
      </c>
      <c r="D5" s="219"/>
      <c r="E5" s="17">
        <f t="shared" ref="E5:E8" si="0">C5+6</f>
        <v>45164</v>
      </c>
      <c r="F5" s="215"/>
      <c r="G5" s="216"/>
      <c r="H5" s="216"/>
      <c r="I5" s="216"/>
      <c r="J5" s="216"/>
      <c r="K5" s="216"/>
      <c r="L5" s="216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x14ac:dyDescent="0.2">
      <c r="A6" s="217">
        <v>35</v>
      </c>
      <c r="B6" s="215"/>
      <c r="C6" s="218">
        <f>C5+7</f>
        <v>45165</v>
      </c>
      <c r="D6" s="219"/>
      <c r="E6" s="17">
        <f t="shared" si="0"/>
        <v>45171</v>
      </c>
      <c r="F6" s="215"/>
      <c r="G6" s="216"/>
      <c r="H6" s="216"/>
      <c r="I6" s="216"/>
      <c r="J6" s="216"/>
      <c r="K6" s="216"/>
      <c r="L6" s="216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x14ac:dyDescent="0.2">
      <c r="A7" s="217">
        <v>36</v>
      </c>
      <c r="B7" s="215"/>
      <c r="C7" s="218">
        <f t="shared" ref="C7:C8" si="7">C6+7</f>
        <v>45172</v>
      </c>
      <c r="D7" s="219"/>
      <c r="E7" s="17">
        <f t="shared" si="0"/>
        <v>45178</v>
      </c>
      <c r="F7" s="215"/>
      <c r="G7" s="216"/>
      <c r="H7" s="216"/>
      <c r="I7" s="216"/>
      <c r="J7" s="216"/>
      <c r="K7" s="216"/>
      <c r="L7" s="216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x14ac:dyDescent="0.2">
      <c r="A8" s="217">
        <v>37</v>
      </c>
      <c r="B8" s="215"/>
      <c r="C8" s="218">
        <f t="shared" si="7"/>
        <v>45179</v>
      </c>
      <c r="D8" s="219"/>
      <c r="E8" s="17">
        <f t="shared" si="0"/>
        <v>45185</v>
      </c>
      <c r="F8" s="215"/>
      <c r="G8" s="216"/>
      <c r="H8" s="216"/>
      <c r="I8" s="216"/>
      <c r="J8" s="216"/>
      <c r="K8" s="216"/>
      <c r="L8" s="216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x14ac:dyDescent="0.2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x14ac:dyDescent="0.2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x14ac:dyDescent="0.2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x14ac:dyDescent="0.2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x14ac:dyDescent="0.2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x14ac:dyDescent="0.2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x14ac:dyDescent="0.2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x14ac:dyDescent="0.2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x14ac:dyDescent="0.2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2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x14ac:dyDescent="0.2">
      <c r="A19" s="1"/>
      <c r="B19" s="1"/>
      <c r="C19" s="3"/>
      <c r="D19" s="2"/>
      <c r="E19" s="98" t="s">
        <v>156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x14ac:dyDescent="0.2">
      <c r="A20" s="1"/>
      <c r="B20" s="1"/>
      <c r="C20" s="3"/>
      <c r="D20" s="2"/>
      <c r="E20" s="98"/>
      <c r="F20" s="1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D20" s="119"/>
      <c r="AE20" s="150"/>
      <c r="AF20" s="150"/>
      <c r="AG20" s="150"/>
      <c r="AH20" s="158"/>
    </row>
    <row r="21" spans="1:34" ht="14.25" x14ac:dyDescent="0.2">
      <c r="A21" s="85" t="s">
        <v>157</v>
      </c>
      <c r="B21" s="1"/>
      <c r="C21" s="3"/>
      <c r="D21" s="2"/>
      <c r="E21" s="98"/>
      <c r="F21" s="1"/>
      <c r="G21" s="212">
        <v>40</v>
      </c>
      <c r="H21" s="212"/>
      <c r="I21" s="212">
        <v>386</v>
      </c>
      <c r="J21" s="212">
        <v>43</v>
      </c>
      <c r="K21" s="212">
        <v>847</v>
      </c>
      <c r="L21" s="212">
        <v>45</v>
      </c>
      <c r="M21" s="212">
        <v>1233</v>
      </c>
      <c r="N21" s="212">
        <v>88</v>
      </c>
      <c r="O21" s="212"/>
      <c r="P21" s="212">
        <v>185</v>
      </c>
      <c r="Q21" s="212">
        <v>174</v>
      </c>
      <c r="R21" s="212">
        <v>653</v>
      </c>
      <c r="S21" s="212">
        <v>586</v>
      </c>
      <c r="T21" s="212">
        <v>838</v>
      </c>
      <c r="U21" s="212">
        <v>760</v>
      </c>
      <c r="V21" s="212"/>
      <c r="W21" s="212">
        <v>25</v>
      </c>
      <c r="X21" s="212">
        <v>20</v>
      </c>
      <c r="Y21" s="212">
        <v>461</v>
      </c>
      <c r="Z21" s="212">
        <v>123</v>
      </c>
      <c r="AA21" s="212">
        <v>486</v>
      </c>
      <c r="AB21" s="212">
        <v>143</v>
      </c>
      <c r="AD21" s="119"/>
      <c r="AE21" s="150"/>
      <c r="AF21" s="150"/>
      <c r="AG21" s="150"/>
      <c r="AH21" s="158"/>
    </row>
    <row r="22" spans="1:34" ht="14.25" x14ac:dyDescent="0.2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4.25" x14ac:dyDescent="0.2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4.25" x14ac:dyDescent="0.2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4.25" x14ac:dyDescent="0.2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4.25" x14ac:dyDescent="0.2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4.25" x14ac:dyDescent="0.2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4.25" x14ac:dyDescent="0.2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x14ac:dyDescent="0.2">
      <c r="A29" s="85"/>
      <c r="B29" s="98"/>
      <c r="C29" s="98"/>
      <c r="D29" s="98"/>
      <c r="E29" s="98" t="s">
        <v>135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">
      <c r="A33" s="101" t="s">
        <v>38</v>
      </c>
      <c r="B33" s="101"/>
      <c r="C33" s="101"/>
      <c r="D33" s="101"/>
      <c r="E33" s="101"/>
      <c r="AA33" s="102"/>
    </row>
    <row r="34" spans="1:27" x14ac:dyDescent="0.2">
      <c r="A34" s="41" t="s">
        <v>105</v>
      </c>
      <c r="B34" s="101"/>
      <c r="C34" s="101"/>
      <c r="D34" s="101"/>
      <c r="E34" s="101"/>
    </row>
    <row r="35" spans="1:27" x14ac:dyDescent="0.2">
      <c r="A35" s="16" t="s">
        <v>137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  <sheetView workbookViewId="1"/>
  </sheetViews>
  <sheetFormatPr defaultRowHeight="12.75" x14ac:dyDescent="0.2"/>
  <cols>
    <col min="1" max="1" width="6.85546875" style="14" customWidth="1"/>
    <col min="2" max="2" width="2.140625" style="14" customWidth="1"/>
    <col min="3" max="3" width="6.85546875" style="14" customWidth="1"/>
    <col min="4" max="4" width="2.5703125" style="14" customWidth="1"/>
    <col min="5" max="5" width="7" style="14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  <col min="24" max="24" width="7" customWidth="1"/>
    <col min="25" max="25" width="4.140625" customWidth="1"/>
  </cols>
  <sheetData>
    <row r="1" spans="1:28" s="5" customFormat="1" ht="14.25" x14ac:dyDescent="0.2">
      <c r="A1" s="5" t="s">
        <v>146</v>
      </c>
    </row>
    <row r="2" spans="1:28" x14ac:dyDescent="0.2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189" t="s">
        <v>19</v>
      </c>
      <c r="V2" s="189"/>
      <c r="W2" s="104"/>
    </row>
    <row r="3" spans="1:28" ht="14.25" x14ac:dyDescent="0.2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4.25" x14ac:dyDescent="0.2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153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x14ac:dyDescent="0.2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x14ac:dyDescent="0.2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x14ac:dyDescent="0.2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x14ac:dyDescent="0.2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x14ac:dyDescent="0.2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x14ac:dyDescent="0.2">
      <c r="A10" s="5" t="s">
        <v>154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2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2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x14ac:dyDescent="0.2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4.25" x14ac:dyDescent="0.2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x14ac:dyDescent="0.2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x14ac:dyDescent="0.2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x14ac:dyDescent="0.2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x14ac:dyDescent="0.2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x14ac:dyDescent="0.2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x14ac:dyDescent="0.2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x14ac:dyDescent="0.2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x14ac:dyDescent="0.2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x14ac:dyDescent="0.2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x14ac:dyDescent="0.2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x14ac:dyDescent="0.2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x14ac:dyDescent="0.2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x14ac:dyDescent="0.2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x14ac:dyDescent="0.2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x14ac:dyDescent="0.2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x14ac:dyDescent="0.2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x14ac:dyDescent="0.2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x14ac:dyDescent="0.2">
      <c r="A32" s="10" t="s">
        <v>155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x14ac:dyDescent="0.2">
      <c r="A33" s="116" t="s">
        <v>156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">
      <c r="A34"/>
      <c r="B34"/>
      <c r="C34"/>
      <c r="D34"/>
      <c r="E34"/>
    </row>
    <row r="35" spans="1:28" ht="14.25" x14ac:dyDescent="0.2">
      <c r="A35" s="10" t="s">
        <v>147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4.25" x14ac:dyDescent="0.2">
      <c r="A36" s="10" t="s">
        <v>136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4.25" x14ac:dyDescent="0.2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4.25" x14ac:dyDescent="0.2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4.25" x14ac:dyDescent="0.2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4.25" x14ac:dyDescent="0.2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4.25" x14ac:dyDescent="0.2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4.25" x14ac:dyDescent="0.2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">
      <c r="A46" s="16" t="s">
        <v>38</v>
      </c>
      <c r="B46" s="16"/>
      <c r="C46" s="16"/>
      <c r="D46" s="16"/>
      <c r="E46" s="16"/>
    </row>
    <row r="47" spans="1:28" x14ac:dyDescent="0.2">
      <c r="A47" s="14" t="s">
        <v>106</v>
      </c>
      <c r="B47" s="16"/>
      <c r="C47" s="16"/>
      <c r="D47" s="16"/>
      <c r="E47" s="16"/>
    </row>
    <row r="48" spans="1:28" x14ac:dyDescent="0.2">
      <c r="A48" s="16" t="s">
        <v>151</v>
      </c>
      <c r="B48" s="16"/>
      <c r="C48" s="16"/>
      <c r="D48" s="16"/>
      <c r="E48" s="16"/>
    </row>
    <row r="49" spans="1:16" x14ac:dyDescent="0.2">
      <c r="A49" s="41" t="s">
        <v>92</v>
      </c>
      <c r="B49" s="16"/>
      <c r="C49" s="16"/>
      <c r="D49" s="16"/>
      <c r="E49" s="16"/>
    </row>
    <row r="50" spans="1:16" x14ac:dyDescent="0.2">
      <c r="A50" s="41" t="s">
        <v>152</v>
      </c>
    </row>
    <row r="54" spans="1:16" x14ac:dyDescent="0.2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  <sheetView workbookViewId="1"/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3" width="8.7109375" customWidth="1"/>
    <col min="14" max="14" width="2.42578125" customWidth="1"/>
    <col min="15" max="17" width="8.7109375" customWidth="1"/>
    <col min="18" max="18" width="2.42578125" customWidth="1"/>
    <col min="19" max="21" width="8.7109375" customWidth="1"/>
    <col min="22" max="22" width="2.42578125" customWidth="1"/>
    <col min="23" max="25" width="8.7109375" customWidth="1"/>
    <col min="26" max="26" width="2.42578125" customWidth="1"/>
    <col min="27" max="29" width="8.7109375" customWidth="1"/>
    <col min="30" max="30" width="2.42578125" customWidth="1"/>
    <col min="31" max="33" width="8.7109375" customWidth="1"/>
    <col min="34" max="34" width="2.42578125" customWidth="1"/>
    <col min="35" max="37" width="8.7109375" customWidth="1"/>
    <col min="38" max="38" width="2.42578125" customWidth="1"/>
    <col min="39" max="40" width="8.7109375" customWidth="1"/>
    <col min="41" max="41" width="8.7109375" style="1" customWidth="1"/>
    <col min="42" max="42" width="2.42578125" customWidth="1"/>
    <col min="43" max="43" width="8.7109375" style="14" customWidth="1"/>
    <col min="44" max="45" width="8.7109375" customWidth="1"/>
    <col min="46" max="46" width="2.42578125" customWidth="1"/>
    <col min="47" max="49" width="8.7109375" customWidth="1"/>
    <col min="50" max="50" width="2.42578125" customWidth="1"/>
    <col min="51" max="53" width="8.7109375" customWidth="1"/>
    <col min="54" max="54" width="2.42578125" customWidth="1"/>
    <col min="55" max="57" width="8.7109375" customWidth="1"/>
    <col min="58" max="58" width="2.42578125" customWidth="1"/>
    <col min="59" max="61" width="8.7109375" customWidth="1"/>
    <col min="62" max="62" width="2.42578125" customWidth="1"/>
    <col min="63" max="65" width="8.7109375" style="78" customWidth="1"/>
    <col min="66" max="66" width="2.42578125" customWidth="1"/>
    <col min="70" max="70" width="2.7109375" customWidth="1"/>
    <col min="74" max="74" width="3" customWidth="1"/>
    <col min="75" max="75" width="10.42578125" bestFit="1" customWidth="1"/>
    <col min="79" max="79" width="2.42578125" customWidth="1"/>
    <col min="80" max="83" width="9.140625" style="15"/>
    <col min="84" max="84" width="2.5703125" customWidth="1"/>
  </cols>
  <sheetData>
    <row r="1" spans="1:83" s="5" customFormat="1" x14ac:dyDescent="0.2">
      <c r="F1" s="5" t="s">
        <v>148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x14ac:dyDescent="0.2">
      <c r="F2" s="189" t="s">
        <v>44</v>
      </c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35"/>
      <c r="S2" s="189" t="s">
        <v>44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35"/>
      <c r="AE2" s="189" t="s">
        <v>44</v>
      </c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35"/>
      <c r="AQ2" s="189" t="s">
        <v>44</v>
      </c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K2" s="77"/>
      <c r="BL2" s="77"/>
      <c r="BM2" s="77"/>
      <c r="CB2" s="15"/>
      <c r="CC2" s="15"/>
      <c r="CD2" s="15"/>
      <c r="CE2" s="15"/>
    </row>
    <row r="3" spans="1:83" s="5" customFormat="1" x14ac:dyDescent="0.2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191">
        <v>2019</v>
      </c>
      <c r="BP3" s="191"/>
      <c r="BQ3" s="191"/>
      <c r="BS3" s="191">
        <v>2020</v>
      </c>
      <c r="BT3" s="191"/>
      <c r="BU3" s="191"/>
      <c r="BW3" s="191">
        <v>2021</v>
      </c>
      <c r="BX3" s="191"/>
      <c r="BY3" s="191"/>
      <c r="BZ3" s="191"/>
      <c r="CB3" s="191">
        <v>2022</v>
      </c>
      <c r="CC3" s="191"/>
      <c r="CD3" s="191"/>
      <c r="CE3" s="191"/>
    </row>
    <row r="4" spans="1:83" s="5" customFormat="1" x14ac:dyDescent="0.2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150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139</v>
      </c>
      <c r="CB4" s="76" t="s">
        <v>17</v>
      </c>
      <c r="CC4" s="76" t="s">
        <v>18</v>
      </c>
      <c r="CD4" s="76" t="s">
        <v>19</v>
      </c>
      <c r="CE4" s="76" t="s">
        <v>139</v>
      </c>
    </row>
    <row r="5" spans="1:83" s="5" customFormat="1" x14ac:dyDescent="0.2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209">
        <v>46</v>
      </c>
      <c r="CC5" s="209"/>
      <c r="CD5" s="209"/>
      <c r="CE5" s="209"/>
    </row>
    <row r="6" spans="1:83" s="5" customFormat="1" x14ac:dyDescent="0.2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209">
        <v>12</v>
      </c>
      <c r="BX6" s="209"/>
      <c r="BY6" s="209"/>
      <c r="BZ6" s="209">
        <v>1</v>
      </c>
      <c r="CB6" s="209">
        <v>111</v>
      </c>
      <c r="CC6" s="209"/>
      <c r="CD6" s="209">
        <v>1</v>
      </c>
      <c r="CE6" s="209"/>
    </row>
    <row r="7" spans="1:83" x14ac:dyDescent="0.2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209">
        <v>44</v>
      </c>
      <c r="BX7" s="209"/>
      <c r="BY7" s="209">
        <v>1</v>
      </c>
      <c r="BZ7" s="209">
        <v>1</v>
      </c>
      <c r="CB7" s="209">
        <v>400</v>
      </c>
      <c r="CC7" s="209"/>
      <c r="CD7" s="209">
        <v>3</v>
      </c>
      <c r="CE7" s="209">
        <v>1</v>
      </c>
    </row>
    <row r="8" spans="1:83" x14ac:dyDescent="0.2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209">
        <v>418</v>
      </c>
      <c r="BX8" s="209"/>
      <c r="BY8" s="209">
        <v>7</v>
      </c>
      <c r="BZ8" s="209">
        <v>5</v>
      </c>
      <c r="CB8" s="209">
        <v>1024</v>
      </c>
      <c r="CC8" s="209"/>
      <c r="CD8" s="209">
        <v>7</v>
      </c>
      <c r="CE8" s="209">
        <v>5</v>
      </c>
    </row>
    <row r="9" spans="1:83" x14ac:dyDescent="0.2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209">
        <v>539</v>
      </c>
      <c r="BX9" s="209"/>
      <c r="BY9" s="209">
        <v>33</v>
      </c>
      <c r="BZ9" s="209">
        <v>6</v>
      </c>
      <c r="CB9" s="209">
        <v>1507</v>
      </c>
      <c r="CC9" s="209"/>
      <c r="CD9" s="209">
        <v>15</v>
      </c>
      <c r="CE9" s="209">
        <v>12</v>
      </c>
    </row>
    <row r="10" spans="1:83" x14ac:dyDescent="0.2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209">
        <v>557</v>
      </c>
      <c r="BX10" s="209"/>
      <c r="BY10" s="209">
        <v>42</v>
      </c>
      <c r="BZ10" s="209">
        <v>6</v>
      </c>
      <c r="CB10" s="209">
        <v>1666</v>
      </c>
      <c r="CC10" s="209"/>
      <c r="CD10" s="209">
        <v>45</v>
      </c>
      <c r="CE10" s="209">
        <v>18</v>
      </c>
    </row>
    <row r="11" spans="1:83" x14ac:dyDescent="0.2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209">
        <v>577</v>
      </c>
      <c r="BX11" s="209"/>
      <c r="BY11" s="209">
        <v>44</v>
      </c>
      <c r="BZ11" s="209">
        <v>6</v>
      </c>
      <c r="CB11" s="209">
        <v>2069</v>
      </c>
      <c r="CC11" s="209"/>
      <c r="CD11" s="209">
        <v>50</v>
      </c>
      <c r="CE11" s="209">
        <v>21</v>
      </c>
    </row>
    <row r="12" spans="1:83" x14ac:dyDescent="0.2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209">
        <v>633</v>
      </c>
      <c r="BX12" s="209"/>
      <c r="BY12" s="209">
        <v>46</v>
      </c>
      <c r="BZ12" s="209">
        <v>6</v>
      </c>
      <c r="CB12" s="209">
        <v>2113</v>
      </c>
      <c r="CC12" s="209"/>
      <c r="CD12" s="209">
        <v>68</v>
      </c>
      <c r="CE12" s="209">
        <v>22</v>
      </c>
    </row>
    <row r="13" spans="1:83" x14ac:dyDescent="0.2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209">
        <v>961</v>
      </c>
      <c r="BX13" s="209"/>
      <c r="BY13" s="209">
        <v>59</v>
      </c>
      <c r="BZ13" s="209">
        <v>6</v>
      </c>
      <c r="CB13" s="209">
        <v>2173</v>
      </c>
      <c r="CC13" s="209"/>
      <c r="CD13" s="209">
        <v>79</v>
      </c>
      <c r="CE13" s="209">
        <v>22</v>
      </c>
    </row>
    <row r="14" spans="1:83" x14ac:dyDescent="0.2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209">
        <v>1040</v>
      </c>
      <c r="BX14" s="209"/>
      <c r="BY14" s="209">
        <v>70</v>
      </c>
      <c r="BZ14" s="209">
        <v>6</v>
      </c>
      <c r="CB14" s="209">
        <v>2183</v>
      </c>
      <c r="CC14" s="209"/>
      <c r="CD14" s="209">
        <v>85</v>
      </c>
      <c r="CE14" s="209">
        <v>22</v>
      </c>
    </row>
    <row r="15" spans="1:83" x14ac:dyDescent="0.2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209">
        <v>1040</v>
      </c>
      <c r="BX15" s="209"/>
      <c r="BY15" s="209">
        <v>70</v>
      </c>
      <c r="BZ15" s="209">
        <v>6</v>
      </c>
      <c r="CB15" s="209">
        <v>2186</v>
      </c>
      <c r="CC15" s="209"/>
      <c r="CD15" s="209">
        <v>88</v>
      </c>
      <c r="CE15" s="209">
        <v>22</v>
      </c>
    </row>
    <row r="16" spans="1:83" ht="13.5" thickBot="1" x14ac:dyDescent="0.2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209">
        <v>1040</v>
      </c>
      <c r="BX16" s="209"/>
      <c r="BY16" s="209">
        <v>70</v>
      </c>
      <c r="BZ16" s="209">
        <v>6</v>
      </c>
      <c r="CB16" s="209">
        <v>2325</v>
      </c>
      <c r="CC16" s="209"/>
      <c r="CD16" s="209">
        <v>89</v>
      </c>
      <c r="CE16" s="209">
        <v>22</v>
      </c>
    </row>
    <row r="17" spans="1:83" x14ac:dyDescent="0.2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209">
        <v>1040</v>
      </c>
      <c r="BX17" s="209"/>
      <c r="BY17" s="209">
        <v>70</v>
      </c>
      <c r="BZ17" s="209">
        <v>6</v>
      </c>
      <c r="CB17" s="209">
        <v>2398</v>
      </c>
      <c r="CC17" s="209"/>
      <c r="CD17" s="209">
        <v>94</v>
      </c>
      <c r="CE17" s="209">
        <v>22</v>
      </c>
    </row>
    <row r="18" spans="1:83" x14ac:dyDescent="0.2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14" t="s">
        <v>64</v>
      </c>
      <c r="AZ18" s="214"/>
      <c r="BA18" s="214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209">
        <v>1070</v>
      </c>
      <c r="BX18" s="209"/>
      <c r="BY18" s="209">
        <v>74</v>
      </c>
      <c r="BZ18" s="209">
        <v>6</v>
      </c>
      <c r="CB18" s="209">
        <v>2398</v>
      </c>
      <c r="CC18" s="209"/>
      <c r="CD18" s="209">
        <v>105</v>
      </c>
      <c r="CE18" s="209">
        <v>22</v>
      </c>
    </row>
    <row r="19" spans="1:83" x14ac:dyDescent="0.2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14" t="s">
        <v>61</v>
      </c>
      <c r="AZ19" s="214"/>
      <c r="BA19" s="214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209">
        <v>1070</v>
      </c>
      <c r="BX19" s="209"/>
      <c r="BY19" s="209">
        <v>74</v>
      </c>
      <c r="BZ19" s="209">
        <v>6</v>
      </c>
      <c r="CB19" s="209">
        <v>2406</v>
      </c>
      <c r="CC19" s="209"/>
      <c r="CD19" s="209">
        <v>110</v>
      </c>
      <c r="CE19" s="209">
        <v>22</v>
      </c>
    </row>
    <row r="20" spans="1:83" ht="13.5" thickBot="1" x14ac:dyDescent="0.2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14" t="s">
        <v>62</v>
      </c>
      <c r="AZ20" s="214"/>
      <c r="BA20" s="214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209">
        <v>1070</v>
      </c>
      <c r="BX20" s="209"/>
      <c r="BY20" s="209">
        <v>74</v>
      </c>
      <c r="BZ20" s="209">
        <v>6</v>
      </c>
      <c r="CB20" s="209">
        <v>2415</v>
      </c>
      <c r="CC20" s="209"/>
      <c r="CD20" s="209">
        <v>113</v>
      </c>
      <c r="CE20" s="209">
        <v>22</v>
      </c>
    </row>
    <row r="21" spans="1:83" x14ac:dyDescent="0.2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14" t="s">
        <v>63</v>
      </c>
      <c r="AZ21" s="214"/>
      <c r="BA21" s="214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209">
        <v>1132</v>
      </c>
      <c r="BX21" s="209"/>
      <c r="BY21" s="209">
        <v>77</v>
      </c>
      <c r="BZ21" s="209">
        <v>6</v>
      </c>
      <c r="CB21" s="209">
        <v>2433</v>
      </c>
      <c r="CC21" s="209"/>
      <c r="CD21" s="209">
        <v>116</v>
      </c>
      <c r="CE21" s="209">
        <v>22</v>
      </c>
    </row>
    <row r="22" spans="1:83" ht="13.5" thickBot="1" x14ac:dyDescent="0.2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209">
        <v>1269</v>
      </c>
      <c r="BX22" s="209"/>
      <c r="BY22" s="209">
        <v>84</v>
      </c>
      <c r="BZ22" s="209">
        <v>6</v>
      </c>
      <c r="CB22" s="209">
        <v>2506</v>
      </c>
      <c r="CC22" s="209">
        <v>7</v>
      </c>
      <c r="CD22" s="209">
        <v>139</v>
      </c>
      <c r="CE22" s="209">
        <v>22</v>
      </c>
    </row>
    <row r="23" spans="1:83" ht="13.5" thickBot="1" x14ac:dyDescent="0.2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3">
        <v>449</v>
      </c>
      <c r="K23" s="213">
        <v>254</v>
      </c>
      <c r="L23" s="213">
        <v>33</v>
      </c>
      <c r="M23" s="213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209">
        <v>1524</v>
      </c>
      <c r="BX23" s="209">
        <v>13</v>
      </c>
      <c r="BY23" s="209">
        <v>111</v>
      </c>
      <c r="BZ23" s="209">
        <v>6</v>
      </c>
      <c r="CB23" s="209">
        <v>2705</v>
      </c>
      <c r="CC23" s="209">
        <v>14</v>
      </c>
      <c r="CD23" s="209">
        <v>149</v>
      </c>
      <c r="CE23" s="209">
        <v>22</v>
      </c>
    </row>
    <row r="24" spans="1:83" x14ac:dyDescent="0.2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3">
        <v>532</v>
      </c>
      <c r="K24" s="213">
        <v>268</v>
      </c>
      <c r="L24" s="213">
        <v>126</v>
      </c>
      <c r="M24" s="213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209">
        <v>1624</v>
      </c>
      <c r="BX24" s="209">
        <v>15</v>
      </c>
      <c r="BY24" s="209">
        <v>113</v>
      </c>
      <c r="BZ24" s="209">
        <v>7</v>
      </c>
      <c r="CB24" s="209">
        <v>2867</v>
      </c>
      <c r="CC24" s="209">
        <v>22</v>
      </c>
      <c r="CD24" s="209">
        <v>155</v>
      </c>
      <c r="CE24" s="209">
        <v>22</v>
      </c>
    </row>
    <row r="25" spans="1:83" x14ac:dyDescent="0.2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209">
        <v>1753</v>
      </c>
      <c r="BX25" s="209">
        <v>22</v>
      </c>
      <c r="BY25" s="209">
        <v>120</v>
      </c>
      <c r="BZ25" s="209">
        <v>11</v>
      </c>
      <c r="CB25" s="209">
        <v>3035</v>
      </c>
      <c r="CC25" s="209">
        <v>36</v>
      </c>
      <c r="CD25" s="209">
        <v>162</v>
      </c>
      <c r="CE25" s="209">
        <v>22</v>
      </c>
    </row>
    <row r="26" spans="1:83" x14ac:dyDescent="0.2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209">
        <v>1774</v>
      </c>
      <c r="BX26" s="209">
        <v>37</v>
      </c>
      <c r="BY26" s="209">
        <v>146</v>
      </c>
      <c r="BZ26" s="209">
        <v>11</v>
      </c>
      <c r="CB26" s="209">
        <v>3100</v>
      </c>
      <c r="CC26" s="209">
        <v>61</v>
      </c>
      <c r="CD26" s="209">
        <v>168</v>
      </c>
      <c r="CE26" s="209">
        <v>22</v>
      </c>
    </row>
    <row r="27" spans="1:83" x14ac:dyDescent="0.2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209">
        <v>1796</v>
      </c>
      <c r="BX27" s="209">
        <v>83</v>
      </c>
      <c r="BY27" s="209">
        <v>157</v>
      </c>
      <c r="BZ27" s="209">
        <v>11</v>
      </c>
      <c r="CB27" s="209">
        <v>3141</v>
      </c>
      <c r="CC27" s="209">
        <v>87</v>
      </c>
      <c r="CD27" s="209">
        <v>174</v>
      </c>
      <c r="CE27" s="209">
        <v>22</v>
      </c>
    </row>
    <row r="28" spans="1:83" x14ac:dyDescent="0.2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209">
        <v>1826</v>
      </c>
      <c r="BX28" s="209">
        <v>188</v>
      </c>
      <c r="BY28" s="209">
        <v>189</v>
      </c>
      <c r="BZ28" s="209">
        <v>11</v>
      </c>
      <c r="CB28" s="209">
        <v>3163</v>
      </c>
      <c r="CC28" s="209">
        <v>149</v>
      </c>
      <c r="CD28" s="209">
        <v>184</v>
      </c>
      <c r="CE28" s="209">
        <v>22</v>
      </c>
    </row>
    <row r="29" spans="1:83" x14ac:dyDescent="0.2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209">
        <v>1838</v>
      </c>
      <c r="BX29" s="209">
        <v>261</v>
      </c>
      <c r="BY29" s="209">
        <v>195</v>
      </c>
      <c r="BZ29" s="209">
        <v>11</v>
      </c>
      <c r="CB29" s="209">
        <v>3174</v>
      </c>
      <c r="CC29" s="209">
        <v>164</v>
      </c>
      <c r="CD29" s="209">
        <v>208</v>
      </c>
      <c r="CE29" s="209">
        <v>22</v>
      </c>
    </row>
    <row r="30" spans="1:83" x14ac:dyDescent="0.2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209">
        <v>1848</v>
      </c>
      <c r="BX30" s="209">
        <v>296</v>
      </c>
      <c r="BY30" s="209">
        <v>196</v>
      </c>
      <c r="BZ30" s="209">
        <v>11</v>
      </c>
      <c r="CB30" s="209">
        <v>3177</v>
      </c>
      <c r="CC30" s="209">
        <v>168</v>
      </c>
      <c r="CD30" s="209">
        <v>211</v>
      </c>
      <c r="CE30" s="209">
        <v>22</v>
      </c>
    </row>
    <row r="31" spans="1:83" x14ac:dyDescent="0.2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209">
        <v>1848</v>
      </c>
      <c r="BX31" s="209">
        <v>319</v>
      </c>
      <c r="BY31" s="209">
        <v>203</v>
      </c>
      <c r="BZ31" s="209">
        <v>11</v>
      </c>
      <c r="CB31" s="209">
        <v>3184</v>
      </c>
      <c r="CC31" s="209">
        <v>223</v>
      </c>
      <c r="CD31" s="209">
        <v>213</v>
      </c>
      <c r="CE31" s="209">
        <v>22</v>
      </c>
    </row>
    <row r="32" spans="1:83" x14ac:dyDescent="0.2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209">
        <v>1848</v>
      </c>
      <c r="BX32" s="209">
        <v>336</v>
      </c>
      <c r="BY32" s="209">
        <v>207</v>
      </c>
      <c r="BZ32" s="209">
        <v>11</v>
      </c>
      <c r="CB32" s="209">
        <v>3193</v>
      </c>
      <c r="CC32" s="209">
        <v>240</v>
      </c>
      <c r="CD32" s="209">
        <v>217</v>
      </c>
      <c r="CE32" s="209">
        <v>22</v>
      </c>
    </row>
    <row r="33" spans="1:83" x14ac:dyDescent="0.2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209">
        <v>1848</v>
      </c>
      <c r="BX33" s="209">
        <v>368</v>
      </c>
      <c r="BY33" s="209">
        <v>217</v>
      </c>
      <c r="BZ33" s="209">
        <v>11</v>
      </c>
      <c r="CB33" s="209">
        <v>3195</v>
      </c>
      <c r="CC33" s="209">
        <v>252</v>
      </c>
      <c r="CD33" s="209">
        <v>221</v>
      </c>
      <c r="CE33" s="209">
        <v>22</v>
      </c>
    </row>
    <row r="34" spans="1:83" ht="13.5" thickBot="1" x14ac:dyDescent="0.2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210">
        <v>1848</v>
      </c>
      <c r="BX34" s="210">
        <v>372</v>
      </c>
      <c r="BY34" s="210">
        <v>222</v>
      </c>
      <c r="BZ34" s="210">
        <v>11</v>
      </c>
      <c r="CB34" s="211">
        <v>3195</v>
      </c>
      <c r="CC34" s="211">
        <v>252</v>
      </c>
      <c r="CD34" s="211">
        <v>221</v>
      </c>
      <c r="CE34" s="211">
        <v>22</v>
      </c>
    </row>
    <row r="35" spans="1:83" x14ac:dyDescent="0.2">
      <c r="A35" s="1"/>
      <c r="B35" s="3"/>
      <c r="C35" s="1"/>
      <c r="D35" s="3"/>
      <c r="AF35" s="1"/>
      <c r="AH35" s="14"/>
      <c r="AO35"/>
      <c r="AQ35"/>
    </row>
    <row r="36" spans="1:83" x14ac:dyDescent="0.2">
      <c r="A36" s="1"/>
      <c r="B36" s="3"/>
      <c r="C36" s="1"/>
      <c r="D36" s="3"/>
      <c r="AF36" s="1"/>
      <c r="AH36" s="14"/>
      <c r="AO36"/>
      <c r="AQ36"/>
    </row>
    <row r="37" spans="1:83" x14ac:dyDescent="0.2">
      <c r="A37" s="1"/>
      <c r="B37" s="3"/>
      <c r="C37" s="1"/>
      <c r="D37" s="3"/>
      <c r="AF37" s="1"/>
      <c r="AH37" s="14"/>
      <c r="AO37"/>
      <c r="AQ37"/>
    </row>
    <row r="38" spans="1:83" x14ac:dyDescent="0.2">
      <c r="A38" s="1"/>
      <c r="B38" s="3"/>
      <c r="C38" s="1"/>
      <c r="D38" s="3"/>
      <c r="AF38" s="1"/>
      <c r="AH38" s="14"/>
      <c r="AO38"/>
      <c r="AQ38"/>
    </row>
    <row r="39" spans="1:83" x14ac:dyDescent="0.2">
      <c r="AF39" s="1"/>
      <c r="AH39" s="14"/>
      <c r="AO39"/>
      <c r="AQ39"/>
    </row>
    <row r="40" spans="1:83" x14ac:dyDescent="0.2">
      <c r="AF40" s="1"/>
      <c r="AH40" s="14"/>
      <c r="AO40"/>
      <c r="AQ40"/>
    </row>
    <row r="41" spans="1:83" x14ac:dyDescent="0.2">
      <c r="AF41" s="1"/>
      <c r="AH41" s="14"/>
      <c r="AO41"/>
      <c r="AQ41"/>
    </row>
    <row r="42" spans="1:83" x14ac:dyDescent="0.2">
      <c r="AF42" s="1"/>
      <c r="AH42" s="14"/>
      <c r="AO42"/>
      <c r="AQ42"/>
    </row>
    <row r="43" spans="1:83" x14ac:dyDescent="0.2">
      <c r="AF43" s="1"/>
      <c r="AH43" s="14"/>
      <c r="AO43"/>
      <c r="AQ43"/>
    </row>
    <row r="44" spans="1:83" x14ac:dyDescent="0.2">
      <c r="AF44" s="1"/>
      <c r="AH44" s="14"/>
      <c r="AO44"/>
      <c r="AQ44"/>
    </row>
    <row r="45" spans="1:83" x14ac:dyDescent="0.2">
      <c r="AF45" s="1"/>
      <c r="AH45" s="14"/>
      <c r="AO45"/>
      <c r="AQ45"/>
    </row>
    <row r="46" spans="1:83" x14ac:dyDescent="0.2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  <sheetView workbookViewId="1"/>
  </sheetViews>
  <sheetFormatPr defaultColWidth="9.140625" defaultRowHeight="12.75" x14ac:dyDescent="0.2"/>
  <cols>
    <col min="1" max="1" width="6.28515625" style="14" customWidth="1"/>
    <col min="2" max="2" width="7.42578125" style="14" customWidth="1"/>
    <col min="3" max="3" width="3.28515625" style="14" customWidth="1"/>
    <col min="4" max="4" width="8.7109375" style="14" customWidth="1"/>
    <col min="5" max="7" width="9.42578125" style="14" bestFit="1" customWidth="1"/>
    <col min="8" max="8" width="2.42578125" style="14" customWidth="1"/>
    <col min="9" max="9" width="9.42578125" style="14" bestFit="1" customWidth="1"/>
    <col min="10" max="10" width="9.28515625" style="14" bestFit="1" customWidth="1"/>
    <col min="11" max="11" width="9.42578125" style="14" bestFit="1" customWidth="1"/>
    <col min="12" max="12" width="2.42578125" style="14" customWidth="1"/>
    <col min="13" max="13" width="9.42578125" style="14" bestFit="1" customWidth="1"/>
    <col min="14" max="14" width="9.28515625" style="14" bestFit="1" customWidth="1"/>
    <col min="15" max="15" width="9.42578125" style="14" bestFit="1" customWidth="1"/>
    <col min="16" max="16" width="2.42578125" style="14" customWidth="1"/>
    <col min="17" max="17" width="9.42578125" style="14" bestFit="1" customWidth="1"/>
    <col min="18" max="18" width="9.28515625" style="14" bestFit="1" customWidth="1"/>
    <col min="19" max="19" width="9.42578125" style="14" bestFit="1" customWidth="1"/>
    <col min="20" max="20" width="2.42578125" style="14" customWidth="1"/>
    <col min="21" max="21" width="9.42578125" style="14" bestFit="1" customWidth="1"/>
    <col min="22" max="23" width="9.28515625" style="14" bestFit="1" customWidth="1"/>
    <col min="24" max="24" width="2.42578125" style="14" customWidth="1"/>
    <col min="25" max="25" width="9.42578125" style="14" bestFit="1" customWidth="1"/>
    <col min="26" max="26" width="9.28515625" style="14" bestFit="1" customWidth="1"/>
    <col min="27" max="27" width="9.42578125" style="14" bestFit="1" customWidth="1"/>
    <col min="28" max="28" width="2.42578125" style="14" customWidth="1"/>
    <col min="29" max="29" width="9.42578125" style="14" bestFit="1" customWidth="1"/>
    <col min="30" max="31" width="9.28515625" style="14" bestFit="1" customWidth="1"/>
    <col min="32" max="32" width="2.42578125" style="14" customWidth="1"/>
    <col min="33" max="33" width="9.42578125" style="14" bestFit="1" customWidth="1"/>
    <col min="34" max="34" width="9.28515625" style="14" bestFit="1" customWidth="1"/>
    <col min="35" max="35" width="9.42578125" style="14" bestFit="1" customWidth="1"/>
    <col min="36" max="36" width="2.42578125" style="14" customWidth="1"/>
    <col min="37" max="37" width="9.42578125" style="14" bestFit="1" customWidth="1"/>
    <col min="38" max="38" width="9.28515625" style="14" bestFit="1" customWidth="1"/>
    <col min="39" max="39" width="9.42578125" style="14" bestFit="1" customWidth="1"/>
    <col min="40" max="40" width="2.42578125" style="14" customWidth="1"/>
    <col min="41" max="42" width="9.28515625" style="14" bestFit="1" customWidth="1"/>
    <col min="43" max="43" width="9.42578125" style="15" bestFit="1" customWidth="1"/>
    <col min="44" max="44" width="2.42578125" style="14" customWidth="1"/>
    <col min="45" max="47" width="9.42578125" style="14" bestFit="1" customWidth="1"/>
    <col min="48" max="48" width="2.42578125" style="14" customWidth="1"/>
    <col min="49" max="50" width="9.28515625" style="14" bestFit="1" customWidth="1"/>
    <col min="51" max="51" width="9.42578125" style="14" bestFit="1" customWidth="1"/>
    <col min="52" max="52" width="9.140625" style="14" hidden="1" customWidth="1"/>
    <col min="53" max="55" width="9.28515625" style="14" bestFit="1" customWidth="1"/>
    <col min="56" max="56" width="2" style="14" customWidth="1"/>
    <col min="57" max="57" width="9.42578125" style="14" bestFit="1" customWidth="1"/>
    <col min="58" max="59" width="9.28515625" style="14" bestFit="1" customWidth="1"/>
    <col min="60" max="60" width="2" style="14" customWidth="1"/>
    <col min="61" max="61" width="9.42578125" style="14" bestFit="1" customWidth="1"/>
    <col min="62" max="62" width="9.28515625" style="14" bestFit="1" customWidth="1"/>
    <col min="63" max="63" width="9.140625" style="14" customWidth="1"/>
    <col min="64" max="64" width="1.7109375" style="14" customWidth="1"/>
    <col min="65" max="67" width="9.28515625" style="14" customWidth="1"/>
    <col min="68" max="68" width="2" style="14" customWidth="1"/>
    <col min="69" max="71" width="9.140625" style="14"/>
    <col min="72" max="72" width="2.28515625" style="14" customWidth="1"/>
    <col min="73" max="73" width="9.42578125" style="14" bestFit="1" customWidth="1"/>
    <col min="74" max="75" width="9.28515625" style="14" bestFit="1" customWidth="1"/>
    <col min="76" max="76" width="1.42578125" style="14" customWidth="1"/>
    <col min="77" max="16384" width="9.140625" style="14"/>
  </cols>
  <sheetData>
    <row r="1" spans="1:79" s="5" customFormat="1" x14ac:dyDescent="0.2">
      <c r="B1" s="10"/>
      <c r="C1" s="10"/>
      <c r="D1" s="10"/>
      <c r="E1" s="10" t="s">
        <v>149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192">
        <v>2015</v>
      </c>
      <c r="AX2" s="192"/>
      <c r="AY2" s="192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192">
        <v>2018</v>
      </c>
      <c r="BJ2" s="192"/>
      <c r="BK2" s="192"/>
      <c r="BL2" s="15"/>
      <c r="BM2" s="190">
        <v>2019</v>
      </c>
      <c r="BN2" s="190"/>
      <c r="BO2" s="190"/>
      <c r="BQ2" s="190">
        <v>2020</v>
      </c>
      <c r="BR2" s="190"/>
      <c r="BS2" s="190"/>
      <c r="BU2" s="190">
        <v>2021</v>
      </c>
      <c r="BV2" s="190"/>
      <c r="BW2" s="190"/>
      <c r="BY2" s="190">
        <v>2022</v>
      </c>
      <c r="BZ2" s="190"/>
      <c r="CA2" s="190"/>
    </row>
    <row r="3" spans="1:79" x14ac:dyDescent="0.2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2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x14ac:dyDescent="0.2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144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2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2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2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2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2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2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x14ac:dyDescent="0.2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x14ac:dyDescent="0.2">
      <c r="AO21" s="15"/>
      <c r="AP21" s="8"/>
      <c r="AQ21" s="8"/>
      <c r="BA21" s="36" t="s">
        <v>70</v>
      </c>
      <c r="BB21" s="8"/>
      <c r="BC21" s="8"/>
    </row>
    <row r="22" spans="1:71" x14ac:dyDescent="0.2">
      <c r="AO22" s="8"/>
      <c r="AP22" s="8"/>
      <c r="AQ22" s="8"/>
      <c r="BA22" s="8"/>
      <c r="BB22" s="8"/>
      <c r="BC22" s="8"/>
    </row>
    <row r="23" spans="1:71" x14ac:dyDescent="0.2">
      <c r="A23" s="5" t="s">
        <v>47</v>
      </c>
      <c r="AO23" s="8"/>
      <c r="BA23" s="8"/>
      <c r="BC23" s="15"/>
    </row>
    <row r="25" spans="1:71" x14ac:dyDescent="0.2">
      <c r="A25" s="15"/>
    </row>
    <row r="26" spans="1:71" x14ac:dyDescent="0.2">
      <c r="A26" s="24"/>
      <c r="B26" s="25"/>
      <c r="C26" s="25"/>
      <c r="D26" s="25"/>
    </row>
    <row r="27" spans="1:71" x14ac:dyDescent="0.2">
      <c r="A27" s="15"/>
      <c r="B27" s="19"/>
      <c r="C27" s="15"/>
      <c r="D27" s="19"/>
      <c r="F27" s="21"/>
      <c r="G27" s="21"/>
    </row>
    <row r="28" spans="1:71" x14ac:dyDescent="0.2">
      <c r="A28" s="15"/>
      <c r="B28" s="19"/>
      <c r="C28" s="15"/>
      <c r="D28" s="19"/>
      <c r="F28" s="21"/>
      <c r="G28" s="21"/>
    </row>
    <row r="29" spans="1:71" x14ac:dyDescent="0.2">
      <c r="A29" s="15"/>
      <c r="B29" s="19"/>
      <c r="C29" s="15"/>
      <c r="D29" s="19"/>
      <c r="F29" s="21"/>
      <c r="G29" s="21"/>
    </row>
    <row r="30" spans="1:71" x14ac:dyDescent="0.2">
      <c r="A30" s="15"/>
      <c r="B30" s="19"/>
      <c r="C30" s="15"/>
      <c r="D30" s="19"/>
      <c r="E30" s="21"/>
      <c r="F30" s="21"/>
      <c r="G30" s="21"/>
    </row>
    <row r="31" spans="1:71" x14ac:dyDescent="0.2">
      <c r="A31" s="15"/>
      <c r="B31" s="19"/>
      <c r="C31" s="15"/>
      <c r="D31" s="19"/>
      <c r="E31" s="21"/>
      <c r="F31" s="21"/>
      <c r="G31" s="21"/>
    </row>
    <row r="32" spans="1:71" x14ac:dyDescent="0.2">
      <c r="A32" s="15"/>
      <c r="B32" s="19"/>
      <c r="C32" s="15"/>
      <c r="D32" s="19"/>
      <c r="E32" s="21"/>
      <c r="F32" s="21"/>
      <c r="G32" s="21"/>
    </row>
    <row r="33" spans="1:7" x14ac:dyDescent="0.2">
      <c r="A33" s="15"/>
      <c r="B33" s="19"/>
      <c r="C33" s="15"/>
      <c r="D33" s="19"/>
      <c r="E33" s="21"/>
      <c r="F33" s="21"/>
      <c r="G33" s="21"/>
    </row>
    <row r="34" spans="1:7" x14ac:dyDescent="0.2">
      <c r="A34" s="15"/>
      <c r="B34" s="19"/>
      <c r="C34" s="15"/>
      <c r="D34" s="19"/>
      <c r="E34" s="21"/>
      <c r="F34" s="21"/>
      <c r="G34" s="21"/>
    </row>
    <row r="35" spans="1:7" x14ac:dyDescent="0.2">
      <c r="A35" s="15"/>
      <c r="B35" s="19"/>
      <c r="C35" s="15"/>
      <c r="D35" s="19"/>
      <c r="E35" s="21"/>
      <c r="F35" s="21"/>
      <c r="G35" s="21"/>
    </row>
    <row r="36" spans="1:7" x14ac:dyDescent="0.2">
      <c r="A36" s="15"/>
      <c r="B36" s="19"/>
      <c r="C36" s="15"/>
      <c r="D36" s="19"/>
      <c r="E36" s="21"/>
      <c r="F36" s="21"/>
      <c r="G36" s="21"/>
    </row>
    <row r="37" spans="1:7" x14ac:dyDescent="0.2">
      <c r="A37" s="15"/>
      <c r="B37" s="19"/>
      <c r="C37" s="15"/>
      <c r="D37" s="19"/>
      <c r="E37" s="21"/>
      <c r="F37" s="9"/>
      <c r="G37" s="21"/>
    </row>
    <row r="38" spans="1:7" x14ac:dyDescent="0.2">
      <c r="A38" s="15"/>
      <c r="B38" s="19"/>
      <c r="C38" s="15"/>
      <c r="D38" s="19"/>
      <c r="E38" s="21"/>
      <c r="G38" s="21"/>
    </row>
    <row r="39" spans="1:7" x14ac:dyDescent="0.2">
      <c r="A39" s="15"/>
      <c r="B39" s="19"/>
      <c r="C39" s="15"/>
      <c r="D39" s="19"/>
      <c r="E39" s="21"/>
      <c r="G39" s="9"/>
    </row>
    <row r="40" spans="1:7" x14ac:dyDescent="0.2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  <sheetView tabSelected="1" workbookViewId="1"/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  <col min="72" max="72" width="5.28515625" customWidth="1"/>
    <col min="73" max="73" width="9.5703125" bestFit="1" customWidth="1"/>
    <col min="74" max="74" width="9.42578125" bestFit="1" customWidth="1"/>
    <col min="75" max="75" width="9" bestFit="1" customWidth="1"/>
    <col min="76" max="76" width="4" customWidth="1"/>
  </cols>
  <sheetData>
    <row r="1" spans="1:79" s="59" customFormat="1" x14ac:dyDescent="0.2">
      <c r="B1" s="60"/>
      <c r="C1" s="60"/>
      <c r="D1" s="60"/>
      <c r="E1" s="60" t="s">
        <v>163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x14ac:dyDescent="0.2">
      <c r="B2" s="63"/>
      <c r="C2" s="63"/>
      <c r="D2" s="63"/>
      <c r="E2" s="194" t="s">
        <v>67</v>
      </c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64"/>
      <c r="Q2" s="194" t="s">
        <v>67</v>
      </c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65"/>
      <c r="AC2" s="194" t="s">
        <v>67</v>
      </c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O2" s="195" t="s">
        <v>67</v>
      </c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BE2" s="62"/>
      <c r="BF2" s="62"/>
      <c r="BG2" s="62"/>
      <c r="BH2" s="62"/>
    </row>
    <row r="3" spans="1:79" s="5" customFormat="1" x14ac:dyDescent="0.2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08">
        <v>2022</v>
      </c>
      <c r="BZ3" s="208"/>
      <c r="CA3" s="208"/>
    </row>
    <row r="4" spans="1:79" s="5" customFormat="1" x14ac:dyDescent="0.2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226">
        <v>509</v>
      </c>
      <c r="CA7">
        <v>5</v>
      </c>
    </row>
    <row r="8" spans="1:79" x14ac:dyDescent="0.2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226">
        <v>1222</v>
      </c>
      <c r="CA8">
        <v>7</v>
      </c>
    </row>
    <row r="9" spans="1:79" x14ac:dyDescent="0.2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226">
        <v>2903</v>
      </c>
      <c r="CA9">
        <v>8</v>
      </c>
    </row>
    <row r="10" spans="1:79" x14ac:dyDescent="0.2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226">
        <v>3691</v>
      </c>
      <c r="CA10">
        <v>22</v>
      </c>
    </row>
    <row r="11" spans="1:79" ht="15" thickBot="1" x14ac:dyDescent="0.2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235" t="s">
        <v>162</v>
      </c>
      <c r="BV11" s="146">
        <v>0</v>
      </c>
      <c r="BW11" s="178">
        <v>13</v>
      </c>
      <c r="BY11" s="227" t="s">
        <v>165</v>
      </c>
      <c r="BZ11">
        <v>1</v>
      </c>
      <c r="CA11">
        <v>25</v>
      </c>
    </row>
    <row r="12" spans="1:79" ht="14.25" customHeight="1" x14ac:dyDescent="0.2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05" t="s">
        <v>77</v>
      </c>
      <c r="BF12" s="200"/>
      <c r="BG12" s="206"/>
      <c r="BH12" s="135"/>
      <c r="BI12" s="199" t="s">
        <v>77</v>
      </c>
      <c r="BJ12" s="200"/>
      <c r="BK12" s="201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229"/>
      <c r="BV12" s="230"/>
      <c r="BW12" s="231"/>
      <c r="BY12" s="236"/>
      <c r="BZ12" s="236"/>
      <c r="CA12" s="236"/>
    </row>
    <row r="13" spans="1:79" ht="13.5" customHeight="1" thickBot="1" x14ac:dyDescent="0.25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03"/>
      <c r="BF13" s="203"/>
      <c r="BG13" s="207"/>
      <c r="BH13" s="135"/>
      <c r="BI13" s="202"/>
      <c r="BJ13" s="203"/>
      <c r="BK13" s="204"/>
      <c r="BM13" s="196" t="s">
        <v>115</v>
      </c>
      <c r="BN13" s="197"/>
      <c r="BO13" s="198"/>
      <c r="BQ13" s="196" t="s">
        <v>115</v>
      </c>
      <c r="BR13" s="197"/>
      <c r="BS13" s="198"/>
      <c r="BU13" s="232" t="s">
        <v>115</v>
      </c>
      <c r="BV13" s="233"/>
      <c r="BW13" s="234"/>
      <c r="BY13" s="237" t="s">
        <v>115</v>
      </c>
      <c r="BZ13" s="237"/>
      <c r="CA13" s="237"/>
    </row>
    <row r="14" spans="1:79" x14ac:dyDescent="0.2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226">
        <v>831</v>
      </c>
      <c r="BZ14" s="226">
        <v>41</v>
      </c>
      <c r="CA14" s="226">
        <v>36</v>
      </c>
    </row>
    <row r="15" spans="1:79" x14ac:dyDescent="0.2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226">
        <v>2047</v>
      </c>
      <c r="BZ15" s="226">
        <v>114</v>
      </c>
      <c r="CA15" s="226">
        <v>38</v>
      </c>
    </row>
    <row r="16" spans="1:79" x14ac:dyDescent="0.2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226">
        <v>3547</v>
      </c>
      <c r="BZ16" s="226">
        <v>358</v>
      </c>
      <c r="CA16" s="226">
        <v>45</v>
      </c>
    </row>
    <row r="17" spans="1:79" x14ac:dyDescent="0.2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226">
        <v>4470</v>
      </c>
      <c r="BZ17" s="226">
        <v>684</v>
      </c>
      <c r="CA17" s="226">
        <v>52</v>
      </c>
    </row>
    <row r="18" spans="1:79" x14ac:dyDescent="0.2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226">
        <v>4803</v>
      </c>
      <c r="BZ18" s="226">
        <v>1463</v>
      </c>
      <c r="CA18" s="226">
        <v>63</v>
      </c>
    </row>
    <row r="19" spans="1:79" x14ac:dyDescent="0.2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226">
        <v>4908</v>
      </c>
      <c r="BZ19" s="226">
        <v>1685</v>
      </c>
      <c r="CA19" s="226">
        <v>74</v>
      </c>
    </row>
    <row r="20" spans="1:79" x14ac:dyDescent="0.2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226">
        <v>4922</v>
      </c>
      <c r="BZ20" s="226">
        <v>2232</v>
      </c>
      <c r="CA20" s="226">
        <v>87</v>
      </c>
    </row>
    <row r="21" spans="1:79" ht="14.25" x14ac:dyDescent="0.2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226">
        <v>4926</v>
      </c>
      <c r="BZ21" s="226">
        <v>2928</v>
      </c>
      <c r="CA21" s="226">
        <v>106</v>
      </c>
    </row>
    <row r="22" spans="1:79" ht="14.25" x14ac:dyDescent="0.2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226">
        <v>4929</v>
      </c>
      <c r="BZ22" s="226">
        <v>3018</v>
      </c>
      <c r="CA22" s="226">
        <v>121</v>
      </c>
    </row>
    <row r="23" spans="1:79" ht="15" thickBot="1" x14ac:dyDescent="0.2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39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145</v>
      </c>
      <c r="BV23" s="148">
        <v>2365</v>
      </c>
      <c r="BW23" s="178">
        <v>549</v>
      </c>
      <c r="BY23" s="226">
        <v>4929</v>
      </c>
      <c r="BZ23" s="226">
        <v>3466</v>
      </c>
      <c r="CA23" s="226">
        <v>187</v>
      </c>
    </row>
    <row r="24" spans="1:79" x14ac:dyDescent="0.2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226">
        <v>4929</v>
      </c>
      <c r="BZ24" s="226">
        <v>3503</v>
      </c>
      <c r="CA24" s="226">
        <v>462</v>
      </c>
    </row>
    <row r="25" spans="1:79" x14ac:dyDescent="0.2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226">
        <v>4929</v>
      </c>
      <c r="BZ25" s="227">
        <v>3507</v>
      </c>
      <c r="CA25" s="226">
        <v>705</v>
      </c>
    </row>
    <row r="26" spans="1:79" ht="14.25" x14ac:dyDescent="0.2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238" t="s">
        <v>164</v>
      </c>
      <c r="BZ26" s="226"/>
      <c r="CA26" s="226">
        <v>805</v>
      </c>
    </row>
    <row r="27" spans="1:79" ht="14.25" x14ac:dyDescent="0.2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226"/>
      <c r="BZ27" s="226"/>
      <c r="CA27" s="226">
        <v>826</v>
      </c>
    </row>
    <row r="28" spans="1:79" x14ac:dyDescent="0.2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226"/>
      <c r="BZ28" s="226"/>
      <c r="CA28" s="226">
        <v>866</v>
      </c>
    </row>
    <row r="29" spans="1:79" x14ac:dyDescent="0.2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226"/>
      <c r="BZ29" s="226"/>
      <c r="CA29" s="226">
        <v>915</v>
      </c>
    </row>
    <row r="30" spans="1:79" x14ac:dyDescent="0.2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226"/>
      <c r="BZ30" s="226"/>
      <c r="CA30" s="226">
        <v>958</v>
      </c>
    </row>
    <row r="31" spans="1:79" x14ac:dyDescent="0.2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226"/>
      <c r="BZ31" s="226"/>
      <c r="CA31" s="226">
        <v>1031</v>
      </c>
    </row>
    <row r="32" spans="1:79" x14ac:dyDescent="0.2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226"/>
      <c r="BZ32" s="226"/>
      <c r="CA32" s="226">
        <v>1075</v>
      </c>
    </row>
    <row r="33" spans="1:79" ht="13.5" thickBot="1" x14ac:dyDescent="0.2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228"/>
      <c r="BZ33" s="228"/>
      <c r="CA33" s="228">
        <v>1080</v>
      </c>
    </row>
    <row r="34" spans="1:79" x14ac:dyDescent="0.2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">
      <c r="U36" s="4"/>
      <c r="V36" s="4"/>
      <c r="AK36" s="193" t="s">
        <v>52</v>
      </c>
      <c r="AL36" s="193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">
      <c r="AK37" s="193"/>
      <c r="AL37" s="193"/>
      <c r="AV37" s="56"/>
      <c r="BD37" s="56"/>
      <c r="BQ37" s="14" t="s">
        <v>127</v>
      </c>
    </row>
    <row r="38" spans="1:79" x14ac:dyDescent="0.2">
      <c r="A38" s="5" t="s">
        <v>47</v>
      </c>
      <c r="AK38" s="193"/>
      <c r="AL38" s="193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Weir-2022</vt:lpstr>
      <vt:lpstr>WC Weir-2022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Weir-2022'!Print_Area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2023-06-27T22:01:53Z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