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1D357235-73B2-4164-AD50-6A61DCDC1E1B}" xr6:coauthVersionLast="47" xr6:coauthVersionMax="47" xr10:uidLastSave="{00000000-0000-0000-0000-000000000000}"/>
  <bookViews>
    <workbookView xWindow="-19320" yWindow="-4020" windowWidth="19440" windowHeight="15600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" i="3" l="1"/>
  <c r="AF5" i="3"/>
  <c r="AG5" i="3"/>
  <c r="I18" i="3"/>
  <c r="J18" i="3"/>
  <c r="K18" i="3"/>
  <c r="L18" i="3"/>
  <c r="P18" i="3"/>
  <c r="Q18" i="3"/>
  <c r="R18" i="3"/>
  <c r="S18" i="3"/>
  <c r="W18" i="3"/>
  <c r="X18" i="3"/>
  <c r="Y18" i="3"/>
  <c r="Z18" i="3"/>
  <c r="G18" i="3"/>
  <c r="M5" i="3"/>
  <c r="M18" i="3" s="1"/>
  <c r="N5" i="3"/>
  <c r="N18" i="3" s="1"/>
  <c r="T5" i="3"/>
  <c r="T18" i="3" s="1"/>
  <c r="U5" i="3"/>
  <c r="U18" i="3" s="1"/>
  <c r="AA5" i="3"/>
  <c r="AA18" i="3" s="1"/>
  <c r="AB5" i="3"/>
  <c r="AB18" i="3" s="1"/>
  <c r="E5" i="3"/>
  <c r="AF12" i="8"/>
  <c r="AF7" i="8"/>
  <c r="BQ33" i="7"/>
  <c r="AD20" i="3"/>
  <c r="AD21" i="3"/>
  <c r="AD23" i="3"/>
  <c r="AD24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5" i="3"/>
  <c r="AB13" i="8"/>
  <c r="AB14" i="8"/>
  <c r="AB15" i="8"/>
  <c r="AB16" i="8"/>
  <c r="AB17" i="8"/>
  <c r="N22" i="3"/>
  <c r="M22" i="3"/>
  <c r="AD22" i="3" s="1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4" i="3"/>
  <c r="AB14" i="3"/>
  <c r="AG14" i="3" s="1"/>
  <c r="AA15" i="3"/>
  <c r="AB15" i="3"/>
  <c r="AA16" i="3"/>
  <c r="AB16" i="3"/>
  <c r="AG16" i="3" s="1"/>
  <c r="T14" i="3"/>
  <c r="U14" i="3"/>
  <c r="AF14" i="3" s="1"/>
  <c r="T15" i="3"/>
  <c r="U15" i="3"/>
  <c r="AF15" i="3" s="1"/>
  <c r="T16" i="3"/>
  <c r="U16" i="3"/>
  <c r="AF16" i="3" s="1"/>
  <c r="M14" i="3"/>
  <c r="N14" i="3"/>
  <c r="AE14" i="3" s="1"/>
  <c r="M15" i="3"/>
  <c r="N15" i="3"/>
  <c r="AE15" i="3" s="1"/>
  <c r="M16" i="3"/>
  <c r="N16" i="3"/>
  <c r="AE16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AA13" i="3"/>
  <c r="AB13" i="3"/>
  <c r="T12" i="3"/>
  <c r="U12" i="3"/>
  <c r="T13" i="3"/>
  <c r="U13" i="3"/>
  <c r="M12" i="3"/>
  <c r="N12" i="3"/>
  <c r="M13" i="3"/>
  <c r="N13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AA6" i="3"/>
  <c r="AB6" i="3"/>
  <c r="AG6" i="3" s="1"/>
  <c r="T6" i="3"/>
  <c r="U6" i="3"/>
  <c r="AF6" i="3" s="1"/>
  <c r="M6" i="3"/>
  <c r="N6" i="3"/>
  <c r="AE6" i="3" s="1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AA11" i="3"/>
  <c r="AB11" i="3"/>
  <c r="AG11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T11" i="3"/>
  <c r="U11" i="3"/>
  <c r="AF11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M11" i="3"/>
  <c r="N11" i="3"/>
  <c r="AE11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D6" i="3" l="1"/>
  <c r="AG15" i="3"/>
  <c r="AG13" i="3"/>
  <c r="AF13" i="3"/>
  <c r="AE13" i="3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6" i="3"/>
  <c r="R34" i="4"/>
  <c r="L33" i="4"/>
  <c r="J34" i="4"/>
  <c r="I34" i="4"/>
  <c r="H34" i="4"/>
  <c r="G34" i="4"/>
  <c r="AH23" i="8"/>
  <c r="S34" i="4"/>
  <c r="AH22" i="8"/>
  <c r="M25" i="8"/>
  <c r="AH21" i="8"/>
  <c r="AD8" i="3"/>
  <c r="AD15" i="3"/>
  <c r="AD11" i="3"/>
  <c r="AD7" i="3"/>
  <c r="AD14" i="3"/>
  <c r="AD10" i="3"/>
  <c r="AE18" i="3"/>
  <c r="AD12" i="3"/>
  <c r="AD9" i="3"/>
  <c r="AF18" i="3"/>
  <c r="AD13" i="3"/>
  <c r="E8" i="3"/>
  <c r="C9" i="3"/>
  <c r="E7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8" i="3" l="1"/>
  <c r="X34" i="4"/>
  <c r="Z11" i="4"/>
  <c r="L34" i="4"/>
  <c r="AD18" i="3"/>
  <c r="C10" i="3"/>
  <c r="E9" i="3"/>
  <c r="AH25" i="8"/>
  <c r="E9" i="8"/>
  <c r="C10" i="8"/>
  <c r="E10" i="3" l="1"/>
  <c r="C11" i="3"/>
  <c r="C11" i="8"/>
  <c r="E10" i="8"/>
  <c r="C12" i="3" l="1"/>
  <c r="E11" i="3"/>
  <c r="C12" i="8"/>
  <c r="E11" i="8"/>
  <c r="C13" i="3" l="1"/>
  <c r="E12" i="3"/>
  <c r="C13" i="8"/>
  <c r="E12" i="8"/>
  <c r="E13" i="3" l="1"/>
  <c r="C14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4" i="3" l="1"/>
  <c r="C15" i="3"/>
  <c r="C16" i="3" l="1"/>
  <c r="E15" i="3"/>
  <c r="E16" i="3" l="1"/>
</calcChain>
</file>

<file path=xl/sharedStrings.xml><?xml version="1.0" encoding="utf-8"?>
<sst xmlns="http://schemas.openxmlformats.org/spreadsheetml/2006/main" count="593" uniqueCount="141">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</sst>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zoomScaleNormal="100" workbookViewId="0">
      <selection activeCell="AF18" sqref="AF18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>
        <v>5</v>
      </c>
      <c r="H14" s="136"/>
      <c r="I14" s="210">
        <v>19</v>
      </c>
      <c r="J14" s="210">
        <v>0</v>
      </c>
      <c r="K14" s="210">
        <v>60</v>
      </c>
      <c r="L14" s="210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3" si="24">K18+I18</f>
        <v>30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3" si="28">Y18+W18</f>
        <v>4</v>
      </c>
      <c r="AB18" s="71">
        <f t="shared" ref="AB18:AB23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49</v>
      </c>
      <c r="H25" s="69"/>
      <c r="I25" s="69">
        <f t="shared" ref="I25:N25" si="33">SUM(I5:I23)</f>
        <v>169</v>
      </c>
      <c r="J25" s="69">
        <f t="shared" si="33"/>
        <v>3</v>
      </c>
      <c r="K25" s="69">
        <f t="shared" si="33"/>
        <v>901</v>
      </c>
      <c r="L25" s="69">
        <f t="shared" si="33"/>
        <v>194</v>
      </c>
      <c r="M25" s="69">
        <f t="shared" si="33"/>
        <v>1070</v>
      </c>
      <c r="N25" s="69">
        <f t="shared" si="33"/>
        <v>197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3</v>
      </c>
      <c r="X25" s="69">
        <f t="shared" si="35"/>
        <v>0</v>
      </c>
      <c r="Y25" s="69">
        <f t="shared" si="35"/>
        <v>71</v>
      </c>
      <c r="Z25" s="69">
        <f t="shared" si="35"/>
        <v>6</v>
      </c>
      <c r="AA25" s="69">
        <f t="shared" si="35"/>
        <v>74</v>
      </c>
      <c r="AB25" s="69">
        <f t="shared" si="35"/>
        <v>6</v>
      </c>
      <c r="AC25" s="206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1150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129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1"/>
  <sheetViews>
    <sheetView zoomScale="110" zoomScaleNormal="110" workbookViewId="0">
      <selection activeCell="AC10" sqref="AC1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119</v>
      </c>
      <c r="AF3" s="261" t="s">
        <v>120</v>
      </c>
      <c r="AG3" s="261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83">
        <v>1</v>
      </c>
      <c r="X5" s="283">
        <v>0</v>
      </c>
      <c r="Y5" s="283">
        <v>46</v>
      </c>
      <c r="Z5" s="283">
        <v>28</v>
      </c>
      <c r="AA5" s="161">
        <f t="shared" ref="AA5" si="3">W5+Y5</f>
        <v>47</v>
      </c>
      <c r="AB5" s="161">
        <f t="shared" ref="AB5" si="4">X5+Z5</f>
        <v>28</v>
      </c>
      <c r="AD5" s="25"/>
      <c r="AE5" s="247">
        <f>N5/M5</f>
        <v>3.3582089552238806E-2</v>
      </c>
      <c r="AF5" s="247" t="e">
        <f>U5/T5</f>
        <v>#DIV/0!</v>
      </c>
      <c r="AG5" s="247">
        <f>AB5/AA5</f>
        <v>0.5957446808510638</v>
      </c>
    </row>
    <row r="6" spans="1:33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3" si="5">C6+6</f>
        <v>44448</v>
      </c>
      <c r="F6" s="152"/>
      <c r="G6" s="25"/>
      <c r="H6" s="25"/>
      <c r="I6" s="25"/>
      <c r="J6" s="25"/>
      <c r="K6" s="25"/>
      <c r="L6" s="25"/>
      <c r="M6" s="25">
        <f t="shared" ref="M6:N6" si="6">I6+K6</f>
        <v>0</v>
      </c>
      <c r="N6" s="25">
        <f t="shared" si="6"/>
        <v>0</v>
      </c>
      <c r="O6" s="25"/>
      <c r="P6" s="25"/>
      <c r="Q6" s="25"/>
      <c r="R6" s="25"/>
      <c r="S6" s="25"/>
      <c r="T6" s="25">
        <f>P6+R6</f>
        <v>0</v>
      </c>
      <c r="U6" s="25">
        <f>Q6+S6</f>
        <v>0</v>
      </c>
      <c r="V6" s="25"/>
      <c r="W6" s="161"/>
      <c r="X6" s="161"/>
      <c r="Y6" s="161"/>
      <c r="Z6" s="161"/>
      <c r="AA6" s="161">
        <f t="shared" ref="AA6:AB6" si="7">W6+Y6</f>
        <v>0</v>
      </c>
      <c r="AB6" s="161">
        <f t="shared" si="7"/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/>
      <c r="H7" s="155"/>
      <c r="I7" s="155"/>
      <c r="J7" s="155"/>
      <c r="K7" s="155"/>
      <c r="L7" s="155"/>
      <c r="M7" s="25">
        <f t="shared" ref="M7:M11" si="8">I7+K7</f>
        <v>0</v>
      </c>
      <c r="N7" s="25">
        <f t="shared" ref="N7:N11" si="9">J7+L7</f>
        <v>0</v>
      </c>
      <c r="O7" s="155"/>
      <c r="P7" s="155"/>
      <c r="Q7" s="155"/>
      <c r="R7" s="155"/>
      <c r="S7" s="155"/>
      <c r="T7" s="25">
        <f t="shared" ref="T7:T11" si="10">P7+R7</f>
        <v>0</v>
      </c>
      <c r="U7" s="25">
        <f t="shared" ref="U7:U11" si="11">Q7+S7</f>
        <v>0</v>
      </c>
      <c r="V7" s="155"/>
      <c r="W7" s="164"/>
      <c r="X7" s="164"/>
      <c r="Y7" s="164"/>
      <c r="Z7" s="164"/>
      <c r="AA7" s="161">
        <f t="shared" ref="AA7:AA11" si="12">W7+Y7</f>
        <v>0</v>
      </c>
      <c r="AB7" s="161">
        <f t="shared" ref="AB7:AB11" si="13">X7+Z7</f>
        <v>0</v>
      </c>
      <c r="AD7" s="199">
        <f>SUM(AA7,T7,M7)</f>
        <v>0</v>
      </c>
      <c r="AE7" s="247" t="e">
        <f>N7/M7</f>
        <v>#DIV/0!</v>
      </c>
      <c r="AF7" s="247" t="e">
        <f>U7/T7</f>
        <v>#DIV/0!</v>
      </c>
      <c r="AG7" s="247" t="e">
        <f>AB7/AA7</f>
        <v>#DIV/0!</v>
      </c>
    </row>
    <row r="8" spans="1:33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/>
      <c r="H8" s="155"/>
      <c r="I8" s="155"/>
      <c r="J8" s="155"/>
      <c r="K8" s="155"/>
      <c r="L8" s="155"/>
      <c r="M8" s="25">
        <f t="shared" si="8"/>
        <v>0</v>
      </c>
      <c r="N8" s="25">
        <f t="shared" si="9"/>
        <v>0</v>
      </c>
      <c r="O8" s="155"/>
      <c r="P8" s="155"/>
      <c r="Q8" s="155"/>
      <c r="R8" s="155"/>
      <c r="S8" s="155"/>
      <c r="T8" s="25">
        <f t="shared" si="10"/>
        <v>0</v>
      </c>
      <c r="U8" s="25">
        <f t="shared" si="11"/>
        <v>0</v>
      </c>
      <c r="V8" s="155"/>
      <c r="W8" s="164"/>
      <c r="X8" s="164"/>
      <c r="Y8" s="164"/>
      <c r="Z8" s="164"/>
      <c r="AA8" s="161">
        <f t="shared" si="12"/>
        <v>0</v>
      </c>
      <c r="AB8" s="161">
        <f t="shared" si="13"/>
        <v>0</v>
      </c>
      <c r="AD8" s="199">
        <f t="shared" ref="AD8:AD25" si="14">SUM(AA8,T8,M8)</f>
        <v>0</v>
      </c>
      <c r="AE8" s="247" t="e">
        <f t="shared" ref="AE8:AE18" si="15">N8/M8</f>
        <v>#DIV/0!</v>
      </c>
      <c r="AF8" s="247" t="e">
        <f t="shared" ref="AF8:AF18" si="16">U8/T8</f>
        <v>#DIV/0!</v>
      </c>
      <c r="AG8" s="247" t="e">
        <f t="shared" ref="AG8:AG18" si="17">AB8/AA8</f>
        <v>#DIV/0!</v>
      </c>
    </row>
    <row r="9" spans="1:33" s="34" customFormat="1" x14ac:dyDescent="0.25">
      <c r="A9" s="163">
        <v>39</v>
      </c>
      <c r="B9" s="163"/>
      <c r="C9" s="160">
        <f t="shared" ref="C9:C16" si="18">C8+7</f>
        <v>44098</v>
      </c>
      <c r="D9" s="162" t="s">
        <v>41</v>
      </c>
      <c r="E9" s="160">
        <f t="shared" si="5"/>
        <v>44104</v>
      </c>
      <c r="F9" s="163"/>
      <c r="G9" s="25"/>
      <c r="H9" s="155"/>
      <c r="I9" s="155"/>
      <c r="J9" s="155"/>
      <c r="K9" s="155"/>
      <c r="L9" s="155"/>
      <c r="M9" s="25">
        <f t="shared" si="8"/>
        <v>0</v>
      </c>
      <c r="N9" s="25">
        <f t="shared" si="9"/>
        <v>0</v>
      </c>
      <c r="O9" s="155"/>
      <c r="P9" s="155"/>
      <c r="Q9" s="155"/>
      <c r="R9" s="155"/>
      <c r="S9" s="155"/>
      <c r="T9" s="25">
        <f t="shared" si="10"/>
        <v>0</v>
      </c>
      <c r="U9" s="25">
        <f t="shared" si="11"/>
        <v>0</v>
      </c>
      <c r="V9" s="155"/>
      <c r="W9" s="164"/>
      <c r="X9" s="164"/>
      <c r="Y9" s="164"/>
      <c r="Z9" s="164"/>
      <c r="AA9" s="161">
        <f t="shared" si="12"/>
        <v>0</v>
      </c>
      <c r="AB9" s="161">
        <f t="shared" si="13"/>
        <v>0</v>
      </c>
      <c r="AD9" s="199">
        <f t="shared" si="14"/>
        <v>0</v>
      </c>
      <c r="AE9" s="247" t="e">
        <f t="shared" si="15"/>
        <v>#DIV/0!</v>
      </c>
      <c r="AF9" s="247" t="e">
        <f t="shared" si="16"/>
        <v>#DIV/0!</v>
      </c>
      <c r="AG9" s="247" t="e">
        <f t="shared" si="17"/>
        <v>#DIV/0!</v>
      </c>
    </row>
    <row r="10" spans="1:33" s="34" customFormat="1" x14ac:dyDescent="0.25">
      <c r="A10" s="159">
        <v>40</v>
      </c>
      <c r="B10" s="163"/>
      <c r="C10" s="160">
        <f t="shared" si="18"/>
        <v>44105</v>
      </c>
      <c r="D10" s="162" t="s">
        <v>41</v>
      </c>
      <c r="E10" s="160">
        <f t="shared" si="5"/>
        <v>44111</v>
      </c>
      <c r="F10" s="163"/>
      <c r="G10" s="25"/>
      <c r="H10" s="155"/>
      <c r="I10" s="155"/>
      <c r="J10" s="155"/>
      <c r="K10" s="155"/>
      <c r="L10" s="155"/>
      <c r="M10" s="25">
        <f t="shared" si="8"/>
        <v>0</v>
      </c>
      <c r="N10" s="25">
        <f t="shared" si="9"/>
        <v>0</v>
      </c>
      <c r="O10" s="155"/>
      <c r="P10" s="155"/>
      <c r="Q10" s="155"/>
      <c r="R10" s="155"/>
      <c r="S10" s="155"/>
      <c r="T10" s="25">
        <f t="shared" si="10"/>
        <v>0</v>
      </c>
      <c r="U10" s="25">
        <f t="shared" si="11"/>
        <v>0</v>
      </c>
      <c r="V10" s="155"/>
      <c r="W10" s="164"/>
      <c r="X10" s="164"/>
      <c r="Y10" s="164"/>
      <c r="Z10" s="164"/>
      <c r="AA10" s="161">
        <f t="shared" si="12"/>
        <v>0</v>
      </c>
      <c r="AB10" s="161">
        <f t="shared" si="13"/>
        <v>0</v>
      </c>
      <c r="AD10" s="199">
        <f t="shared" si="14"/>
        <v>0</v>
      </c>
      <c r="AE10" s="247" t="e">
        <f t="shared" si="15"/>
        <v>#DIV/0!</v>
      </c>
      <c r="AF10" s="247" t="e">
        <f t="shared" si="16"/>
        <v>#DIV/0!</v>
      </c>
      <c r="AG10" s="247" t="e">
        <f t="shared" si="17"/>
        <v>#DIV/0!</v>
      </c>
    </row>
    <row r="11" spans="1:33" s="34" customFormat="1" x14ac:dyDescent="0.25">
      <c r="A11" s="159">
        <v>41</v>
      </c>
      <c r="B11" s="163"/>
      <c r="C11" s="160">
        <f t="shared" si="18"/>
        <v>44112</v>
      </c>
      <c r="D11" s="162" t="s">
        <v>41</v>
      </c>
      <c r="E11" s="160">
        <f t="shared" si="5"/>
        <v>44118</v>
      </c>
      <c r="F11" s="163"/>
      <c r="G11" s="25"/>
      <c r="H11" s="155"/>
      <c r="I11" s="155"/>
      <c r="J11" s="155"/>
      <c r="K11" s="155"/>
      <c r="L11" s="155"/>
      <c r="M11" s="25">
        <f t="shared" si="8"/>
        <v>0</v>
      </c>
      <c r="N11" s="25">
        <f t="shared" si="9"/>
        <v>0</v>
      </c>
      <c r="O11" s="163"/>
      <c r="P11" s="155"/>
      <c r="Q11" s="155"/>
      <c r="R11" s="155"/>
      <c r="S11" s="155"/>
      <c r="T11" s="25">
        <f t="shared" si="10"/>
        <v>0</v>
      </c>
      <c r="U11" s="25">
        <f t="shared" si="11"/>
        <v>0</v>
      </c>
      <c r="V11" s="163"/>
      <c r="W11" s="164"/>
      <c r="X11" s="164"/>
      <c r="Y11" s="164"/>
      <c r="Z11" s="164"/>
      <c r="AA11" s="161">
        <f t="shared" si="12"/>
        <v>0</v>
      </c>
      <c r="AB11" s="161">
        <f t="shared" si="13"/>
        <v>0</v>
      </c>
      <c r="AD11" s="199">
        <f t="shared" si="14"/>
        <v>0</v>
      </c>
      <c r="AE11" s="247" t="e">
        <f t="shared" si="15"/>
        <v>#DIV/0!</v>
      </c>
      <c r="AF11" s="247" t="e">
        <f t="shared" si="16"/>
        <v>#DIV/0!</v>
      </c>
      <c r="AG11" s="247" t="e">
        <f t="shared" si="17"/>
        <v>#DIV/0!</v>
      </c>
    </row>
    <row r="12" spans="1:33" s="34" customFormat="1" x14ac:dyDescent="0.25">
      <c r="A12" s="159">
        <v>42</v>
      </c>
      <c r="B12" s="163"/>
      <c r="C12" s="160">
        <f t="shared" si="18"/>
        <v>44119</v>
      </c>
      <c r="D12" s="162" t="s">
        <v>41</v>
      </c>
      <c r="E12" s="160">
        <f t="shared" si="5"/>
        <v>44125</v>
      </c>
      <c r="F12" s="163"/>
      <c r="G12" s="25"/>
      <c r="H12" s="155"/>
      <c r="I12" s="165"/>
      <c r="J12" s="165"/>
      <c r="K12" s="165"/>
      <c r="L12" s="165"/>
      <c r="M12" s="25">
        <f t="shared" ref="M12:M13" si="19">I12+K12</f>
        <v>0</v>
      </c>
      <c r="N12" s="25">
        <f t="shared" ref="N12:N13" si="20">J12+L12</f>
        <v>0</v>
      </c>
      <c r="O12" s="163"/>
      <c r="P12" s="165"/>
      <c r="Q12" s="165"/>
      <c r="R12" s="165"/>
      <c r="S12" s="165"/>
      <c r="T12" s="25">
        <f t="shared" ref="T12:T13" si="21">P12+R12</f>
        <v>0</v>
      </c>
      <c r="U12" s="25">
        <f t="shared" ref="U12:U13" si="22">Q12+S12</f>
        <v>0</v>
      </c>
      <c r="V12" s="163"/>
      <c r="W12" s="165"/>
      <c r="X12" s="165"/>
      <c r="Y12" s="165"/>
      <c r="Z12" s="165"/>
      <c r="AA12" s="161">
        <f t="shared" ref="AA12:AA13" si="23">W12+Y12</f>
        <v>0</v>
      </c>
      <c r="AB12" s="161">
        <f t="shared" ref="AB12:AB13" si="24">X12+Z12</f>
        <v>0</v>
      </c>
      <c r="AD12" s="199">
        <f t="shared" si="14"/>
        <v>0</v>
      </c>
      <c r="AE12" s="247" t="e">
        <f t="shared" si="15"/>
        <v>#DIV/0!</v>
      </c>
      <c r="AF12" s="247" t="e">
        <f t="shared" si="16"/>
        <v>#DIV/0!</v>
      </c>
      <c r="AG12" s="247" t="e">
        <f t="shared" si="17"/>
        <v>#DIV/0!</v>
      </c>
    </row>
    <row r="13" spans="1:33" s="34" customFormat="1" x14ac:dyDescent="0.25">
      <c r="A13" s="163">
        <v>43</v>
      </c>
      <c r="B13" s="163"/>
      <c r="C13" s="160">
        <f t="shared" si="18"/>
        <v>44126</v>
      </c>
      <c r="D13" s="162" t="s">
        <v>41</v>
      </c>
      <c r="E13" s="160">
        <f t="shared" si="5"/>
        <v>44132</v>
      </c>
      <c r="F13" s="163"/>
      <c r="G13" s="25"/>
      <c r="H13" s="155"/>
      <c r="I13" s="165"/>
      <c r="J13" s="165"/>
      <c r="K13" s="165"/>
      <c r="L13" s="165"/>
      <c r="M13" s="25">
        <f t="shared" si="19"/>
        <v>0</v>
      </c>
      <c r="N13" s="25">
        <f t="shared" si="20"/>
        <v>0</v>
      </c>
      <c r="O13" s="163"/>
      <c r="P13" s="165"/>
      <c r="Q13" s="165"/>
      <c r="R13" s="165"/>
      <c r="S13" s="165"/>
      <c r="T13" s="25">
        <f t="shared" si="21"/>
        <v>0</v>
      </c>
      <c r="U13" s="25">
        <f t="shared" si="22"/>
        <v>0</v>
      </c>
      <c r="V13" s="163"/>
      <c r="W13" s="165"/>
      <c r="X13" s="165"/>
      <c r="Y13" s="165"/>
      <c r="Z13" s="165"/>
      <c r="AA13" s="161">
        <f t="shared" si="23"/>
        <v>0</v>
      </c>
      <c r="AB13" s="161">
        <f t="shared" si="24"/>
        <v>0</v>
      </c>
      <c r="AD13" s="199">
        <f t="shared" si="14"/>
        <v>0</v>
      </c>
      <c r="AE13" s="247" t="e">
        <f t="shared" si="15"/>
        <v>#DIV/0!</v>
      </c>
      <c r="AF13" s="247" t="e">
        <f t="shared" si="16"/>
        <v>#DIV/0!</v>
      </c>
      <c r="AG13" s="247" t="e">
        <f t="shared" si="17"/>
        <v>#DIV/0!</v>
      </c>
    </row>
    <row r="14" spans="1:33" s="34" customFormat="1" x14ac:dyDescent="0.25">
      <c r="A14" s="163">
        <v>44</v>
      </c>
      <c r="B14" s="163"/>
      <c r="C14" s="160">
        <f t="shared" si="18"/>
        <v>44133</v>
      </c>
      <c r="D14" s="162" t="s">
        <v>41</v>
      </c>
      <c r="E14" s="160">
        <f t="shared" ref="E14:E15" si="25">C14+6</f>
        <v>44139</v>
      </c>
      <c r="F14" s="163"/>
      <c r="G14" s="25"/>
      <c r="H14" s="155"/>
      <c r="I14" s="165"/>
      <c r="J14" s="165"/>
      <c r="K14" s="165"/>
      <c r="L14" s="165"/>
      <c r="M14" s="25">
        <f t="shared" ref="M14:M16" si="26">I14+K14</f>
        <v>0</v>
      </c>
      <c r="N14" s="25">
        <f t="shared" ref="N14:N16" si="27">J14+L14</f>
        <v>0</v>
      </c>
      <c r="O14" s="163"/>
      <c r="P14" s="165"/>
      <c r="Q14" s="165"/>
      <c r="R14" s="165"/>
      <c r="S14" s="165"/>
      <c r="T14" s="25">
        <f t="shared" ref="T14:T16" si="28">P14+R14</f>
        <v>0</v>
      </c>
      <c r="U14" s="25">
        <f t="shared" ref="U14:U16" si="29">Q14+S14</f>
        <v>0</v>
      </c>
      <c r="V14" s="163"/>
      <c r="W14" s="165"/>
      <c r="X14" s="165"/>
      <c r="Y14" s="165"/>
      <c r="Z14" s="165"/>
      <c r="AA14" s="161">
        <f t="shared" ref="AA14:AA16" si="30">W14+Y14</f>
        <v>0</v>
      </c>
      <c r="AB14" s="161">
        <f t="shared" ref="AB14:AB16" si="31">X14+Z14</f>
        <v>0</v>
      </c>
      <c r="AD14" s="199">
        <f t="shared" si="14"/>
        <v>0</v>
      </c>
      <c r="AE14" s="247" t="e">
        <f t="shared" si="15"/>
        <v>#DIV/0!</v>
      </c>
      <c r="AF14" s="247" t="e">
        <f t="shared" si="16"/>
        <v>#DIV/0!</v>
      </c>
      <c r="AG14" s="247" t="e">
        <f t="shared" si="17"/>
        <v>#DIV/0!</v>
      </c>
    </row>
    <row r="15" spans="1:33" s="34" customFormat="1" x14ac:dyDescent="0.25">
      <c r="A15" s="163">
        <v>45</v>
      </c>
      <c r="B15" s="163"/>
      <c r="C15" s="160">
        <f t="shared" si="18"/>
        <v>44140</v>
      </c>
      <c r="D15" s="162" t="s">
        <v>41</v>
      </c>
      <c r="E15" s="160">
        <f t="shared" si="25"/>
        <v>44146</v>
      </c>
      <c r="F15" s="163"/>
      <c r="G15" s="25"/>
      <c r="H15" s="155"/>
      <c r="I15" s="165"/>
      <c r="J15" s="165"/>
      <c r="K15" s="165"/>
      <c r="L15" s="165"/>
      <c r="M15" s="25">
        <f t="shared" si="26"/>
        <v>0</v>
      </c>
      <c r="N15" s="25">
        <f t="shared" si="27"/>
        <v>0</v>
      </c>
      <c r="O15" s="163"/>
      <c r="P15" s="165"/>
      <c r="Q15" s="165"/>
      <c r="R15" s="165"/>
      <c r="S15" s="165"/>
      <c r="T15" s="25">
        <f t="shared" si="28"/>
        <v>0</v>
      </c>
      <c r="U15" s="25">
        <f t="shared" si="29"/>
        <v>0</v>
      </c>
      <c r="V15" s="163"/>
      <c r="W15" s="165"/>
      <c r="X15" s="165"/>
      <c r="Y15" s="165"/>
      <c r="Z15" s="165"/>
      <c r="AA15" s="161">
        <f t="shared" si="30"/>
        <v>0</v>
      </c>
      <c r="AB15" s="161">
        <f t="shared" si="31"/>
        <v>0</v>
      </c>
      <c r="AD15" s="199">
        <f t="shared" si="14"/>
        <v>0</v>
      </c>
      <c r="AE15" s="247" t="e">
        <f t="shared" si="15"/>
        <v>#DIV/0!</v>
      </c>
      <c r="AF15" s="247" t="e">
        <f t="shared" si="16"/>
        <v>#DIV/0!</v>
      </c>
      <c r="AG15" s="247" t="e">
        <f t="shared" si="17"/>
        <v>#DIV/0!</v>
      </c>
    </row>
    <row r="16" spans="1:33" s="34" customFormat="1" x14ac:dyDescent="0.25">
      <c r="A16" s="163">
        <v>46</v>
      </c>
      <c r="B16" s="163"/>
      <c r="C16" s="160">
        <f t="shared" si="18"/>
        <v>44147</v>
      </c>
      <c r="D16" s="162" t="s">
        <v>41</v>
      </c>
      <c r="E16" s="160">
        <f t="shared" ref="E16" si="32">C16+6</f>
        <v>44153</v>
      </c>
      <c r="F16" s="163"/>
      <c r="G16" s="227"/>
      <c r="H16" s="227"/>
      <c r="I16" s="230"/>
      <c r="J16" s="230"/>
      <c r="K16" s="230"/>
      <c r="L16" s="230"/>
      <c r="M16" s="227">
        <f t="shared" si="26"/>
        <v>0</v>
      </c>
      <c r="N16" s="227">
        <f t="shared" si="27"/>
        <v>0</v>
      </c>
      <c r="O16" s="170"/>
      <c r="P16" s="230"/>
      <c r="Q16" s="230"/>
      <c r="R16" s="230"/>
      <c r="S16" s="230"/>
      <c r="T16" s="227">
        <f t="shared" si="28"/>
        <v>0</v>
      </c>
      <c r="U16" s="227">
        <f t="shared" si="29"/>
        <v>0</v>
      </c>
      <c r="V16" s="170"/>
      <c r="W16" s="230"/>
      <c r="X16" s="230"/>
      <c r="Y16" s="230"/>
      <c r="Z16" s="230"/>
      <c r="AA16" s="166">
        <f t="shared" si="30"/>
        <v>0</v>
      </c>
      <c r="AB16" s="166">
        <f t="shared" si="31"/>
        <v>0</v>
      </c>
      <c r="AC16" s="34" t="s">
        <v>42</v>
      </c>
      <c r="AD16" s="199">
        <f t="shared" si="14"/>
        <v>0</v>
      </c>
      <c r="AE16" s="247" t="e">
        <f t="shared" si="15"/>
        <v>#DIV/0!</v>
      </c>
      <c r="AF16" s="247" t="e">
        <f t="shared" si="16"/>
        <v>#DIV/0!</v>
      </c>
      <c r="AG16" s="247" t="e">
        <f t="shared" si="17"/>
        <v>#DIV/0!</v>
      </c>
    </row>
    <row r="17" spans="1:33" s="34" customFormat="1" x14ac:dyDescent="0.25">
      <c r="A17" s="163"/>
      <c r="B17" s="163"/>
      <c r="C17" s="160"/>
      <c r="D17" s="162"/>
      <c r="E17" s="160"/>
      <c r="F17" s="163"/>
      <c r="G17" s="155"/>
      <c r="H17" s="155"/>
      <c r="I17" s="155"/>
      <c r="J17" s="155"/>
      <c r="K17" s="155"/>
      <c r="L17" s="155"/>
      <c r="M17" s="25"/>
      <c r="N17" s="25"/>
      <c r="O17" s="163"/>
      <c r="P17" s="155"/>
      <c r="Q17" s="155"/>
      <c r="R17" s="155"/>
      <c r="S17" s="155"/>
      <c r="T17" s="25"/>
      <c r="U17" s="25"/>
      <c r="V17" s="163"/>
      <c r="W17" s="155"/>
      <c r="X17" s="155"/>
      <c r="Y17" s="155"/>
      <c r="Z17" s="155"/>
      <c r="AA17" s="25"/>
      <c r="AB17" s="25"/>
      <c r="AD17" s="199"/>
      <c r="AE17" s="247"/>
      <c r="AF17" s="247"/>
      <c r="AG17" s="247"/>
    </row>
    <row r="18" spans="1:33" s="34" customFormat="1" x14ac:dyDescent="0.25">
      <c r="A18" s="163"/>
      <c r="B18" s="163"/>
      <c r="C18" s="160"/>
      <c r="D18" s="162"/>
      <c r="E18" s="167" t="s">
        <v>138</v>
      </c>
      <c r="F18" s="163"/>
      <c r="G18" s="168">
        <f>SUM(G5:G17)</f>
        <v>5</v>
      </c>
      <c r="H18" s="168"/>
      <c r="I18" s="168">
        <f t="shared" ref="H18:AB18" si="33">SUM(I5:I17)</f>
        <v>163</v>
      </c>
      <c r="J18" s="168">
        <f t="shared" si="33"/>
        <v>2</v>
      </c>
      <c r="K18" s="168">
        <f t="shared" si="33"/>
        <v>105</v>
      </c>
      <c r="L18" s="168">
        <f t="shared" si="33"/>
        <v>7</v>
      </c>
      <c r="M18" s="168">
        <f t="shared" si="33"/>
        <v>268</v>
      </c>
      <c r="N18" s="168">
        <f t="shared" si="33"/>
        <v>9</v>
      </c>
      <c r="O18" s="168"/>
      <c r="P18" s="168">
        <f t="shared" si="33"/>
        <v>0</v>
      </c>
      <c r="Q18" s="168">
        <f t="shared" si="33"/>
        <v>0</v>
      </c>
      <c r="R18" s="168">
        <f t="shared" si="33"/>
        <v>0</v>
      </c>
      <c r="S18" s="168">
        <f t="shared" si="33"/>
        <v>0</v>
      </c>
      <c r="T18" s="168">
        <f t="shared" si="33"/>
        <v>0</v>
      </c>
      <c r="U18" s="168">
        <f t="shared" si="33"/>
        <v>0</v>
      </c>
      <c r="V18" s="168"/>
      <c r="W18" s="168">
        <f t="shared" si="33"/>
        <v>1</v>
      </c>
      <c r="X18" s="168">
        <f t="shared" si="33"/>
        <v>0</v>
      </c>
      <c r="Y18" s="168">
        <f t="shared" si="33"/>
        <v>46</v>
      </c>
      <c r="Z18" s="168">
        <f t="shared" si="33"/>
        <v>28</v>
      </c>
      <c r="AA18" s="168">
        <f t="shared" si="33"/>
        <v>47</v>
      </c>
      <c r="AB18" s="168">
        <f t="shared" si="33"/>
        <v>28</v>
      </c>
      <c r="AD18" s="199">
        <f t="shared" si="14"/>
        <v>315</v>
      </c>
      <c r="AE18" s="247">
        <f t="shared" si="15"/>
        <v>3.3582089552238806E-2</v>
      </c>
      <c r="AF18" s="247" t="e">
        <f t="shared" si="16"/>
        <v>#DIV/0!</v>
      </c>
      <c r="AG18" s="247">
        <f t="shared" si="17"/>
        <v>0.5957446808510638</v>
      </c>
    </row>
    <row r="19" spans="1:33" s="34" customFormat="1" x14ac:dyDescent="0.25">
      <c r="A19" s="169"/>
      <c r="B19" s="170"/>
      <c r="C19" s="171"/>
      <c r="D19" s="172"/>
      <c r="E19" s="171"/>
      <c r="F19" s="170"/>
      <c r="G19" s="173"/>
      <c r="H19" s="173"/>
      <c r="I19" s="173"/>
      <c r="J19" s="173"/>
      <c r="K19" s="173"/>
      <c r="L19" s="173"/>
      <c r="M19" s="173"/>
      <c r="N19" s="173"/>
      <c r="O19" s="174"/>
      <c r="P19" s="173"/>
      <c r="Q19" s="173"/>
      <c r="R19" s="173"/>
      <c r="S19" s="173"/>
      <c r="T19" s="173"/>
      <c r="U19" s="173"/>
      <c r="V19" s="174"/>
      <c r="W19" s="173"/>
      <c r="X19" s="173"/>
      <c r="Y19" s="173"/>
      <c r="Z19" s="173"/>
      <c r="AA19" s="173"/>
      <c r="AB19" s="173"/>
      <c r="AD19" s="199"/>
    </row>
    <row r="20" spans="1:33" s="34" customFormat="1" ht="15.6" x14ac:dyDescent="0.25">
      <c r="A20" s="129" t="s">
        <v>129</v>
      </c>
      <c r="B20" s="5"/>
      <c r="C20" s="175"/>
      <c r="D20" s="176"/>
      <c r="E20" s="175"/>
      <c r="F20" s="5"/>
      <c r="G20" s="173">
        <v>49</v>
      </c>
      <c r="H20" s="173"/>
      <c r="I20" s="173">
        <v>43</v>
      </c>
      <c r="J20" s="173">
        <v>6</v>
      </c>
      <c r="K20" s="173">
        <v>101</v>
      </c>
      <c r="L20" s="173">
        <v>15</v>
      </c>
      <c r="M20" s="173">
        <v>144</v>
      </c>
      <c r="N20" s="173">
        <v>21</v>
      </c>
      <c r="O20" s="174"/>
      <c r="P20" s="173">
        <v>39</v>
      </c>
      <c r="Q20" s="173">
        <v>38</v>
      </c>
      <c r="R20" s="173">
        <v>32</v>
      </c>
      <c r="S20" s="173">
        <v>27</v>
      </c>
      <c r="T20" s="173">
        <v>71</v>
      </c>
      <c r="U20" s="173">
        <v>65</v>
      </c>
      <c r="V20" s="174"/>
      <c r="W20" s="173">
        <v>14</v>
      </c>
      <c r="X20" s="173">
        <v>9</v>
      </c>
      <c r="Y20" s="173">
        <v>211</v>
      </c>
      <c r="Z20" s="173">
        <v>89</v>
      </c>
      <c r="AA20" s="173">
        <v>225</v>
      </c>
      <c r="AB20" s="173">
        <v>98</v>
      </c>
      <c r="AD20" s="226">
        <f t="shared" si="14"/>
        <v>440</v>
      </c>
    </row>
    <row r="21" spans="1:33" s="34" customFormat="1" ht="15.6" x14ac:dyDescent="0.25">
      <c r="A21" s="129" t="s">
        <v>113</v>
      </c>
      <c r="B21" s="5"/>
      <c r="C21" s="175"/>
      <c r="D21" s="176"/>
      <c r="E21" s="175"/>
      <c r="F21" s="5"/>
      <c r="G21" s="173">
        <v>61</v>
      </c>
      <c r="H21" s="173"/>
      <c r="I21" s="173">
        <v>705</v>
      </c>
      <c r="J21" s="173">
        <v>33</v>
      </c>
      <c r="K21" s="173">
        <v>885</v>
      </c>
      <c r="L21" s="173">
        <v>124</v>
      </c>
      <c r="M21" s="173">
        <v>1589</v>
      </c>
      <c r="N21" s="173">
        <v>157</v>
      </c>
      <c r="O21" s="174"/>
      <c r="P21" s="173">
        <v>14</v>
      </c>
      <c r="Q21" s="173">
        <v>12</v>
      </c>
      <c r="R21" s="173">
        <v>139</v>
      </c>
      <c r="S21" s="173">
        <v>122</v>
      </c>
      <c r="T21" s="173">
        <v>153</v>
      </c>
      <c r="U21" s="173">
        <v>134</v>
      </c>
      <c r="V21" s="174"/>
      <c r="W21" s="173">
        <v>17</v>
      </c>
      <c r="X21" s="173">
        <v>11</v>
      </c>
      <c r="Y21" s="173">
        <v>703</v>
      </c>
      <c r="Z21" s="173">
        <v>168</v>
      </c>
      <c r="AA21" s="173">
        <v>717</v>
      </c>
      <c r="AB21" s="173">
        <v>179</v>
      </c>
      <c r="AD21" s="226">
        <f t="shared" si="14"/>
        <v>2459</v>
      </c>
    </row>
    <row r="22" spans="1:33" s="34" customFormat="1" ht="15.6" x14ac:dyDescent="0.25">
      <c r="A22" s="129" t="s">
        <v>103</v>
      </c>
      <c r="B22" s="5"/>
      <c r="C22" s="175"/>
      <c r="D22" s="176"/>
      <c r="E22" s="175"/>
      <c r="F22" s="5"/>
      <c r="G22" s="173">
        <v>58</v>
      </c>
      <c r="H22" s="173"/>
      <c r="I22" s="173">
        <v>251</v>
      </c>
      <c r="J22" s="173">
        <v>5</v>
      </c>
      <c r="K22" s="173">
        <v>1341</v>
      </c>
      <c r="L22" s="173">
        <v>204</v>
      </c>
      <c r="M22" s="173">
        <f>I22+K22</f>
        <v>1592</v>
      </c>
      <c r="N22" s="173">
        <f>J22+L22</f>
        <v>209</v>
      </c>
      <c r="O22" s="174"/>
      <c r="P22" s="173">
        <v>48</v>
      </c>
      <c r="Q22" s="173">
        <v>46</v>
      </c>
      <c r="R22" s="173">
        <v>25</v>
      </c>
      <c r="S22" s="173">
        <v>24</v>
      </c>
      <c r="T22" s="173">
        <v>73</v>
      </c>
      <c r="U22" s="173">
        <v>70</v>
      </c>
      <c r="V22" s="174"/>
      <c r="W22" s="173">
        <v>22</v>
      </c>
      <c r="X22" s="173">
        <v>8</v>
      </c>
      <c r="Y22" s="173">
        <v>510</v>
      </c>
      <c r="Z22" s="173">
        <v>306</v>
      </c>
      <c r="AA22" s="173">
        <v>532</v>
      </c>
      <c r="AB22" s="173">
        <v>314</v>
      </c>
      <c r="AD22" s="226">
        <f t="shared" si="14"/>
        <v>2197</v>
      </c>
    </row>
    <row r="23" spans="1:33" s="34" customFormat="1" ht="15.6" x14ac:dyDescent="0.25">
      <c r="A23" s="129" t="s">
        <v>81</v>
      </c>
      <c r="B23" s="5"/>
      <c r="C23" s="175"/>
      <c r="D23" s="176"/>
      <c r="E23" s="175"/>
      <c r="F23" s="5"/>
      <c r="G23" s="173">
        <v>49</v>
      </c>
      <c r="H23" s="173"/>
      <c r="I23" s="173">
        <v>865</v>
      </c>
      <c r="J23" s="173">
        <v>97</v>
      </c>
      <c r="K23" s="173">
        <v>1030</v>
      </c>
      <c r="L23" s="173">
        <v>122</v>
      </c>
      <c r="M23" s="173">
        <v>1895</v>
      </c>
      <c r="N23" s="173">
        <v>219</v>
      </c>
      <c r="O23" s="174"/>
      <c r="P23" s="173">
        <v>36</v>
      </c>
      <c r="Q23" s="173">
        <v>33</v>
      </c>
      <c r="R23" s="173">
        <v>30</v>
      </c>
      <c r="S23" s="173">
        <v>26</v>
      </c>
      <c r="T23" s="173">
        <v>66</v>
      </c>
      <c r="U23" s="173">
        <v>59</v>
      </c>
      <c r="V23" s="174"/>
      <c r="W23" s="173">
        <v>57</v>
      </c>
      <c r="X23" s="173">
        <v>39</v>
      </c>
      <c r="Y23" s="173">
        <v>689</v>
      </c>
      <c r="Z23" s="173">
        <v>451</v>
      </c>
      <c r="AA23" s="173">
        <v>746</v>
      </c>
      <c r="AB23" s="173">
        <v>490</v>
      </c>
      <c r="AD23" s="226">
        <f t="shared" si="14"/>
        <v>2707</v>
      </c>
    </row>
    <row r="24" spans="1:33" s="34" customFormat="1" ht="15.6" x14ac:dyDescent="0.25">
      <c r="A24" s="129" t="s">
        <v>88</v>
      </c>
      <c r="B24" s="167"/>
      <c r="C24" s="167"/>
      <c r="D24" s="167"/>
      <c r="E24" s="175"/>
      <c r="F24" s="5"/>
      <c r="G24" s="173">
        <v>34</v>
      </c>
      <c r="H24" s="173"/>
      <c r="I24" s="173">
        <v>76</v>
      </c>
      <c r="J24" s="173">
        <v>8</v>
      </c>
      <c r="K24" s="173">
        <v>383</v>
      </c>
      <c r="L24" s="173">
        <v>23</v>
      </c>
      <c r="M24" s="173">
        <v>459</v>
      </c>
      <c r="N24" s="173">
        <v>31</v>
      </c>
      <c r="O24" s="174"/>
      <c r="P24" s="173">
        <v>2</v>
      </c>
      <c r="Q24" s="173">
        <v>2</v>
      </c>
      <c r="R24" s="173">
        <v>1</v>
      </c>
      <c r="S24" s="173">
        <v>1</v>
      </c>
      <c r="T24" s="173">
        <v>3</v>
      </c>
      <c r="U24" s="173">
        <v>3</v>
      </c>
      <c r="V24" s="174"/>
      <c r="W24" s="173">
        <v>45</v>
      </c>
      <c r="X24" s="173">
        <v>24</v>
      </c>
      <c r="Y24" s="173">
        <v>519</v>
      </c>
      <c r="Z24" s="173">
        <v>288</v>
      </c>
      <c r="AA24" s="173">
        <v>563</v>
      </c>
      <c r="AB24" s="173">
        <v>312</v>
      </c>
      <c r="AD24" s="226">
        <f t="shared" si="14"/>
        <v>1025</v>
      </c>
    </row>
    <row r="25" spans="1:33" s="34" customFormat="1" ht="15.6" x14ac:dyDescent="0.25">
      <c r="A25" s="129" t="s">
        <v>89</v>
      </c>
      <c r="B25" s="167"/>
      <c r="C25" s="167"/>
      <c r="D25" s="167"/>
      <c r="E25" s="167"/>
      <c r="F25" s="155"/>
      <c r="G25" s="173">
        <v>67</v>
      </c>
      <c r="H25" s="173"/>
      <c r="I25" s="173">
        <v>191</v>
      </c>
      <c r="J25" s="173">
        <v>9</v>
      </c>
      <c r="K25" s="173">
        <v>684</v>
      </c>
      <c r="L25" s="173">
        <v>83</v>
      </c>
      <c r="M25" s="173">
        <v>875</v>
      </c>
      <c r="N25" s="173">
        <v>92</v>
      </c>
      <c r="O25" s="174"/>
      <c r="P25" s="173">
        <v>100</v>
      </c>
      <c r="Q25" s="173">
        <v>93</v>
      </c>
      <c r="R25" s="173">
        <v>394</v>
      </c>
      <c r="S25" s="173">
        <v>314</v>
      </c>
      <c r="T25" s="173">
        <v>494</v>
      </c>
      <c r="U25" s="173">
        <v>407</v>
      </c>
      <c r="V25" s="174"/>
      <c r="W25" s="173">
        <v>65</v>
      </c>
      <c r="X25" s="173">
        <v>60</v>
      </c>
      <c r="Y25" s="173">
        <v>1215</v>
      </c>
      <c r="Z25" s="173">
        <v>948</v>
      </c>
      <c r="AA25" s="173">
        <v>1280</v>
      </c>
      <c r="AB25" s="173">
        <v>1008</v>
      </c>
      <c r="AD25" s="226">
        <f t="shared" si="14"/>
        <v>2649</v>
      </c>
    </row>
    <row r="26" spans="1:33" s="34" customFormat="1" x14ac:dyDescent="0.25">
      <c r="A26" s="163" t="s">
        <v>36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5"/>
      <c r="W26" s="163"/>
      <c r="X26" s="163"/>
      <c r="Y26" s="163"/>
      <c r="Z26" s="163"/>
      <c r="AA26" s="163"/>
      <c r="AB26" s="163"/>
    </row>
    <row r="27" spans="1:33" s="34" customFormat="1" x14ac:dyDescent="0.25">
      <c r="A27" s="177" t="s">
        <v>37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8" t="s">
        <v>105</v>
      </c>
      <c r="D28" s="177"/>
      <c r="E28" s="177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1:33" s="34" customFormat="1" x14ac:dyDescent="0.25">
      <c r="A29" s="177" t="s">
        <v>38</v>
      </c>
      <c r="B29" s="177"/>
      <c r="C29" s="177"/>
      <c r="D29" s="177"/>
      <c r="E29" s="177"/>
      <c r="AA29" s="179"/>
    </row>
    <row r="30" spans="1:33" s="34" customFormat="1" x14ac:dyDescent="0.25">
      <c r="A30" s="134" t="s">
        <v>107</v>
      </c>
      <c r="B30" s="177"/>
      <c r="C30" s="177"/>
      <c r="D30" s="177"/>
      <c r="E30" s="177"/>
    </row>
    <row r="31" spans="1:33" x14ac:dyDescent="0.25">
      <c r="A31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6" zoomScale="110" zoomScaleNormal="110" workbookViewId="0">
      <selection activeCell="A35" sqref="A3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140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138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127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4" t="s">
        <v>44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61"/>
      <c r="R2" s="264" t="s">
        <v>44</v>
      </c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61"/>
      <c r="AD2" s="264" t="s">
        <v>44</v>
      </c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61"/>
      <c r="AP2" s="264" t="s">
        <v>44</v>
      </c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5">
        <v>2019</v>
      </c>
      <c r="BO3" s="265"/>
      <c r="BP3" s="265"/>
      <c r="BR3" s="265">
        <v>2020</v>
      </c>
      <c r="BS3" s="265"/>
      <c r="BT3" s="265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6" t="s">
        <v>65</v>
      </c>
      <c r="AY17" s="266"/>
      <c r="AZ17" s="266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6" t="s">
        <v>62</v>
      </c>
      <c r="AY18" s="266"/>
      <c r="AZ18" s="266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6" t="s">
        <v>63</v>
      </c>
      <c r="AY19" s="266"/>
      <c r="AZ19" s="266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3" t="s">
        <v>64</v>
      </c>
      <c r="AY20" s="263"/>
      <c r="AZ20" s="263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7" t="s">
        <v>68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106"/>
      <c r="Q2" s="267" t="s">
        <v>68</v>
      </c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107"/>
      <c r="AC2" s="267" t="s">
        <v>68</v>
      </c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104"/>
      <c r="AO2" s="268" t="s">
        <v>68</v>
      </c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8" t="s">
        <v>78</v>
      </c>
      <c r="BF12" s="273"/>
      <c r="BG12" s="279"/>
      <c r="BH12" s="231"/>
      <c r="BI12" s="272" t="s">
        <v>78</v>
      </c>
      <c r="BJ12" s="273"/>
      <c r="BK12" s="274"/>
      <c r="BM12" s="234" t="s">
        <v>116</v>
      </c>
      <c r="BN12" s="233">
        <v>0</v>
      </c>
      <c r="BO12" s="242">
        <v>7</v>
      </c>
      <c r="BQ12" s="244" t="s">
        <v>132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6"/>
      <c r="BF13" s="276"/>
      <c r="BG13" s="280"/>
      <c r="BH13" s="231"/>
      <c r="BI13" s="275"/>
      <c r="BJ13" s="276"/>
      <c r="BK13" s="277"/>
      <c r="BM13" s="269" t="s">
        <v>117</v>
      </c>
      <c r="BN13" s="270"/>
      <c r="BO13" s="271"/>
      <c r="BQ13" s="269" t="s">
        <v>117</v>
      </c>
      <c r="BR13" s="270"/>
      <c r="BS13" s="271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118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133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81" t="s">
        <v>52</v>
      </c>
      <c r="AL36" s="281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81"/>
      <c r="AL37" s="281"/>
      <c r="AV37" s="97"/>
      <c r="BD37" s="97"/>
      <c r="BQ37" s="20" t="s">
        <v>135</v>
      </c>
    </row>
    <row r="38" spans="1:71" x14ac:dyDescent="0.25">
      <c r="A38" s="9" t="s">
        <v>47</v>
      </c>
      <c r="AK38" s="281"/>
      <c r="AL38" s="281"/>
      <c r="AV38" s="97"/>
      <c r="BD38" s="97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6">
        <v>2019</v>
      </c>
      <c r="BN2" s="266"/>
      <c r="BO2" s="266"/>
      <c r="BQ2" s="266">
        <v>2020</v>
      </c>
      <c r="BR2" s="266"/>
      <c r="BS2" s="266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2021-09-05T18:02:16Z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