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E1F23A08-2651-4B43-84DC-C069F6B3D858}" xr6:coauthVersionLast="46" xr6:coauthVersionMax="46" xr10:uidLastSave="{00000000-0000-0000-0000-000000000000}"/>
  <bookViews>
    <workbookView xWindow="-25320" yWindow="-2580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1" i="4" l="1"/>
  <c r="AB30" i="4" l="1"/>
  <c r="AB29" i="4"/>
  <c r="AB28" i="4"/>
  <c r="AB27" i="4"/>
  <c r="AB26" i="4"/>
  <c r="AB25" i="4"/>
  <c r="AB23" i="4" l="1"/>
  <c r="AB24" i="4"/>
  <c r="AA23" i="4"/>
  <c r="Z24" i="4"/>
  <c r="AA24" i="4"/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32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X31" i="4" s="1"/>
  <c r="R32" i="4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<sst xmlns="http://schemas.openxmlformats.org/spreadsheetml/2006/main" count="605" uniqueCount="135">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</sst>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2" t="s">
        <v>26</v>
      </c>
      <c r="AE2" s="262"/>
      <c r="AF2" s="262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3"/>
      <c r="AE3" s="263"/>
      <c r="AF3" s="263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A4" zoomScale="110" zoomScaleNormal="110" workbookViewId="0">
      <selection activeCell="X32" sqref="X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4" t="s">
        <v>129</v>
      </c>
      <c r="AF3" s="264" t="s">
        <v>130</v>
      </c>
      <c r="AG3" s="264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4"/>
      <c r="AF4" s="264"/>
      <c r="AG4" s="264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W31" sqref="W31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5" t="s">
        <v>19</v>
      </c>
      <c r="V2" s="265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31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59" t="s">
        <v>41</v>
      </c>
      <c r="H22" s="259" t="s">
        <v>41</v>
      </c>
      <c r="I22" s="259" t="s">
        <v>41</v>
      </c>
      <c r="J22" s="259" t="s">
        <v>41</v>
      </c>
      <c r="K22" s="38">
        <v>0</v>
      </c>
      <c r="L22" s="38">
        <v>0</v>
      </c>
      <c r="M22" s="185"/>
      <c r="N22" s="259" t="s">
        <v>41</v>
      </c>
      <c r="O22" s="259" t="s">
        <v>41</v>
      </c>
      <c r="P22" s="259" t="s">
        <v>41</v>
      </c>
      <c r="Q22" s="259" t="s">
        <v>41</v>
      </c>
      <c r="R22" s="38">
        <v>0</v>
      </c>
      <c r="S22" s="47">
        <v>0</v>
      </c>
      <c r="T22" s="38"/>
      <c r="U22" s="259" t="s">
        <v>41</v>
      </c>
      <c r="V22" s="259" t="s">
        <v>41</v>
      </c>
      <c r="W22" s="33"/>
      <c r="X22" s="221">
        <v>0</v>
      </c>
      <c r="Z22" s="257" t="s">
        <v>41</v>
      </c>
      <c r="AA22" s="257" t="s">
        <v>41</v>
      </c>
      <c r="AB22" s="257" t="s">
        <v>41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  <c r="Z23" s="257" t="s">
        <v>41</v>
      </c>
      <c r="AA23" s="256">
        <f t="shared" ref="AA23:AA24" si="24">S23/R23</f>
        <v>1</v>
      </c>
      <c r="AB23" s="258">
        <f t="shared" si="23"/>
        <v>0.96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1</v>
      </c>
      <c r="J24" s="38">
        <v>0</v>
      </c>
      <c r="K24" s="38">
        <f t="shared" si="10"/>
        <v>1</v>
      </c>
      <c r="L24" s="38">
        <f t="shared" si="11"/>
        <v>0</v>
      </c>
      <c r="M24" s="185"/>
      <c r="N24" s="38">
        <v>1</v>
      </c>
      <c r="O24" s="38">
        <v>1</v>
      </c>
      <c r="P24" s="38">
        <v>1</v>
      </c>
      <c r="Q24" s="38">
        <v>1</v>
      </c>
      <c r="R24" s="38">
        <f t="shared" si="12"/>
        <v>2</v>
      </c>
      <c r="S24" s="38">
        <f t="shared" ref="S24:S29" si="25">O24+Q24</f>
        <v>2</v>
      </c>
      <c r="T24" s="38"/>
      <c r="U24" s="38">
        <v>90</v>
      </c>
      <c r="V24" s="38">
        <v>86</v>
      </c>
      <c r="W24" s="33"/>
      <c r="X24" s="221">
        <f t="shared" si="4"/>
        <v>93</v>
      </c>
      <c r="Z24" s="256">
        <f t="shared" ref="Z24" si="26">L24/K24</f>
        <v>0</v>
      </c>
      <c r="AA24" s="256">
        <f t="shared" si="24"/>
        <v>1</v>
      </c>
      <c r="AB24" s="258">
        <f t="shared" si="23"/>
        <v>0.9555555555555556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10"/>
        <v>0</v>
      </c>
      <c r="L25" s="38">
        <f t="shared" si="11"/>
        <v>0</v>
      </c>
      <c r="M25" s="185"/>
      <c r="N25" s="38">
        <v>0</v>
      </c>
      <c r="O25" s="38">
        <v>0</v>
      </c>
      <c r="P25" s="38">
        <v>0</v>
      </c>
      <c r="Q25" s="38">
        <v>0</v>
      </c>
      <c r="R25" s="38">
        <f t="shared" si="12"/>
        <v>0</v>
      </c>
      <c r="S25" s="38">
        <f t="shared" si="25"/>
        <v>0</v>
      </c>
      <c r="T25" s="38"/>
      <c r="U25" s="38">
        <v>172</v>
      </c>
      <c r="V25" s="38">
        <v>160</v>
      </c>
      <c r="W25" s="33"/>
      <c r="X25" s="221">
        <f t="shared" si="4"/>
        <v>172</v>
      </c>
      <c r="AB25" s="258">
        <f t="shared" si="23"/>
        <v>0.93023255813953487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3"/>
      <c r="N26" s="38">
        <v>0</v>
      </c>
      <c r="O26" s="38">
        <v>0</v>
      </c>
      <c r="P26" s="38">
        <v>0</v>
      </c>
      <c r="Q26" s="38">
        <v>0</v>
      </c>
      <c r="R26" s="38">
        <f t="shared" si="12"/>
        <v>0</v>
      </c>
      <c r="S26" s="38">
        <f t="shared" si="25"/>
        <v>0</v>
      </c>
      <c r="T26" s="33"/>
      <c r="U26" s="38">
        <v>126</v>
      </c>
      <c r="V26" s="38">
        <v>118</v>
      </c>
      <c r="W26" s="33"/>
      <c r="X26" s="221">
        <f t="shared" si="4"/>
        <v>126</v>
      </c>
      <c r="AB26" s="258">
        <f t="shared" si="23"/>
        <v>0.93650793650793651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3"/>
      <c r="N27" s="38">
        <v>0</v>
      </c>
      <c r="O27" s="38">
        <v>0</v>
      </c>
      <c r="P27" s="38">
        <v>0</v>
      </c>
      <c r="Q27" s="38">
        <v>0</v>
      </c>
      <c r="R27" s="38">
        <f t="shared" si="12"/>
        <v>0</v>
      </c>
      <c r="S27" s="38">
        <f t="shared" si="25"/>
        <v>0</v>
      </c>
      <c r="T27" s="33"/>
      <c r="U27" s="38">
        <v>41</v>
      </c>
      <c r="V27" s="38">
        <v>38</v>
      </c>
      <c r="W27" s="33"/>
      <c r="X27" s="221">
        <f t="shared" si="4"/>
        <v>41</v>
      </c>
      <c r="AB27" s="258">
        <f t="shared" si="23"/>
        <v>0.92682926829268297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3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si="25"/>
        <v>0</v>
      </c>
      <c r="T28" s="33"/>
      <c r="U28" s="38">
        <v>39</v>
      </c>
      <c r="V28" s="38">
        <v>39</v>
      </c>
      <c r="W28" s="33"/>
      <c r="X28" s="221">
        <f t="shared" si="4"/>
        <v>39</v>
      </c>
      <c r="AB28" s="258">
        <f t="shared" si="23"/>
        <v>1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>
        <v>0</v>
      </c>
      <c r="H29" s="38">
        <v>0</v>
      </c>
      <c r="I29" s="38">
        <v>0</v>
      </c>
      <c r="J29" s="38">
        <v>0</v>
      </c>
      <c r="K29" s="38">
        <f t="shared" si="10"/>
        <v>0</v>
      </c>
      <c r="L29" s="38">
        <f t="shared" si="11"/>
        <v>0</v>
      </c>
      <c r="M29" s="193"/>
      <c r="N29" s="38">
        <v>0</v>
      </c>
      <c r="O29" s="38">
        <v>0</v>
      </c>
      <c r="P29" s="38">
        <v>0</v>
      </c>
      <c r="Q29" s="38">
        <v>0</v>
      </c>
      <c r="R29" s="38">
        <f t="shared" si="12"/>
        <v>0</v>
      </c>
      <c r="S29" s="38">
        <f t="shared" si="25"/>
        <v>0</v>
      </c>
      <c r="T29" s="33"/>
      <c r="U29" s="38">
        <v>13</v>
      </c>
      <c r="V29" s="38">
        <v>13</v>
      </c>
      <c r="W29" s="33"/>
      <c r="X29" s="221">
        <f t="shared" si="4"/>
        <v>13</v>
      </c>
      <c r="AB29" s="258">
        <f t="shared" si="23"/>
        <v>1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>
        <v>0</v>
      </c>
      <c r="H30" s="38">
        <v>0</v>
      </c>
      <c r="I30" s="38">
        <v>0</v>
      </c>
      <c r="J30" s="38">
        <v>0</v>
      </c>
      <c r="K30" s="38">
        <f t="shared" si="10"/>
        <v>0</v>
      </c>
      <c r="L30" s="38">
        <f t="shared" si="11"/>
        <v>0</v>
      </c>
      <c r="M30" s="193"/>
      <c r="N30" s="38">
        <v>0</v>
      </c>
      <c r="O30" s="38">
        <v>0</v>
      </c>
      <c r="P30" s="38">
        <v>0</v>
      </c>
      <c r="Q30" s="38">
        <v>0</v>
      </c>
      <c r="R30" s="38">
        <f t="shared" si="12"/>
        <v>0</v>
      </c>
      <c r="S30" s="38">
        <v>0</v>
      </c>
      <c r="T30" s="33"/>
      <c r="U30" s="38">
        <v>22</v>
      </c>
      <c r="V30" s="38">
        <v>21</v>
      </c>
      <c r="W30" s="206"/>
      <c r="X30" s="221">
        <f t="shared" si="4"/>
        <v>22</v>
      </c>
      <c r="AB30" s="258">
        <f t="shared" si="23"/>
        <v>0.95454545454545459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>
        <v>0</v>
      </c>
      <c r="H31" s="38">
        <v>0</v>
      </c>
      <c r="I31" s="38">
        <v>0</v>
      </c>
      <c r="J31" s="38">
        <v>0</v>
      </c>
      <c r="K31" s="38">
        <f t="shared" si="10"/>
        <v>0</v>
      </c>
      <c r="L31" s="38">
        <f t="shared" si="11"/>
        <v>0</v>
      </c>
      <c r="M31" s="193"/>
      <c r="N31" s="38">
        <v>0</v>
      </c>
      <c r="O31" s="38">
        <v>0</v>
      </c>
      <c r="P31" s="38">
        <v>0</v>
      </c>
      <c r="Q31" s="38">
        <v>0</v>
      </c>
      <c r="R31" s="38">
        <f>N31+P31</f>
        <v>0</v>
      </c>
      <c r="S31" s="38">
        <v>0</v>
      </c>
      <c r="T31" s="33"/>
      <c r="U31" s="38">
        <v>10</v>
      </c>
      <c r="V31" s="38">
        <v>10</v>
      </c>
      <c r="W31" s="33"/>
      <c r="X31" s="221">
        <f t="shared" si="4"/>
        <v>10</v>
      </c>
      <c r="AB31" s="258">
        <f t="shared" si="23"/>
        <v>1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4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7">SUM(G13:G32)</f>
        <v>3177</v>
      </c>
      <c r="H33" s="38">
        <f t="shared" si="27"/>
        <v>679</v>
      </c>
      <c r="I33" s="38">
        <f t="shared" si="27"/>
        <v>3926</v>
      </c>
      <c r="J33" s="38">
        <f t="shared" si="27"/>
        <v>875</v>
      </c>
      <c r="K33" s="47">
        <f t="shared" si="27"/>
        <v>7103</v>
      </c>
      <c r="L33" s="47">
        <f t="shared" si="27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8">G11+G33</f>
        <v>3555</v>
      </c>
      <c r="H34" s="173">
        <f t="shared" si="28"/>
        <v>751</v>
      </c>
      <c r="I34" s="173">
        <f t="shared" si="28"/>
        <v>4808</v>
      </c>
      <c r="J34" s="173">
        <f t="shared" si="28"/>
        <v>1068</v>
      </c>
      <c r="K34" s="173">
        <f t="shared" si="28"/>
        <v>8363</v>
      </c>
      <c r="L34" s="173">
        <f t="shared" si="28"/>
        <v>1819</v>
      </c>
      <c r="M34" s="196"/>
      <c r="N34" s="173">
        <f t="shared" ref="N34:S34" si="29">SUM(N5:N33)</f>
        <v>1375</v>
      </c>
      <c r="O34" s="173">
        <f t="shared" si="29"/>
        <v>1357</v>
      </c>
      <c r="P34" s="173">
        <f t="shared" si="29"/>
        <v>959</v>
      </c>
      <c r="Q34" s="173">
        <f t="shared" si="29"/>
        <v>922</v>
      </c>
      <c r="R34" s="173">
        <f t="shared" si="29"/>
        <v>2333</v>
      </c>
      <c r="S34" s="173">
        <f t="shared" si="29"/>
        <v>2279</v>
      </c>
      <c r="T34" s="196"/>
      <c r="U34" s="173">
        <f>SUM(U5:U33)</f>
        <v>584</v>
      </c>
      <c r="V34" s="173">
        <f>SUM(V5:V33)</f>
        <v>553</v>
      </c>
      <c r="W34" s="174"/>
      <c r="X34" s="261">
        <f>SUM(X5:X33)</f>
        <v>11280</v>
      </c>
    </row>
    <row r="35" spans="1:24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4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4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4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4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4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4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">
      <c r="A44" s="178" t="s">
        <v>38</v>
      </c>
      <c r="B44" s="178"/>
      <c r="C44" s="178"/>
      <c r="D44" s="178"/>
      <c r="E44" s="178"/>
    </row>
    <row r="45" spans="1:24" s="34" customFormat="1" x14ac:dyDescent="0.2">
      <c r="A45" s="180" t="s">
        <v>108</v>
      </c>
      <c r="B45" s="178"/>
      <c r="C45" s="178"/>
      <c r="D45" s="178"/>
      <c r="E45" s="178"/>
    </row>
    <row r="46" spans="1:24" s="34" customFormat="1" x14ac:dyDescent="0.2">
      <c r="A46" s="178" t="s">
        <v>119</v>
      </c>
      <c r="B46" s="178"/>
      <c r="C46" s="178"/>
      <c r="D46" s="178"/>
      <c r="E46" s="178"/>
    </row>
    <row r="47" spans="1:24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9" t="s">
        <v>44</v>
      </c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61"/>
      <c r="R2" s="269" t="s">
        <v>44</v>
      </c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61"/>
      <c r="AD2" s="269" t="s">
        <v>44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61"/>
      <c r="AP2" s="269" t="s">
        <v>44</v>
      </c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6">
        <v>2019</v>
      </c>
      <c r="BO3" s="266"/>
      <c r="BP3" s="266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7" t="s">
        <v>65</v>
      </c>
      <c r="AY17" s="267"/>
      <c r="AZ17" s="267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7" t="s">
        <v>62</v>
      </c>
      <c r="AY18" s="267"/>
      <c r="AZ18" s="267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7" t="s">
        <v>63</v>
      </c>
      <c r="AY19" s="267"/>
      <c r="AZ19" s="267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8" t="s">
        <v>64</v>
      </c>
      <c r="AY20" s="268"/>
      <c r="AZ20" s="268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F2:P2"/>
    <mergeCell ref="R2:AB2"/>
    <mergeCell ref="AD2:AN2"/>
    <mergeCell ref="AP2:AZ2"/>
    <mergeCell ref="BN3:BP3"/>
    <mergeCell ref="AX17:AZ17"/>
    <mergeCell ref="AX18:AZ18"/>
    <mergeCell ref="AX19:AZ19"/>
    <mergeCell ref="AX20:AZ20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BB1" workbookViewId="0">
      <selection activeCell="BQ10" sqref="BQ10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3" t="s">
        <v>68</v>
      </c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106"/>
      <c r="Q2" s="283" t="s">
        <v>68</v>
      </c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107"/>
      <c r="AC2" s="283" t="s">
        <v>68</v>
      </c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104"/>
      <c r="AO2" s="284" t="s">
        <v>68</v>
      </c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260">
        <v>2019</v>
      </c>
      <c r="BO3" s="247"/>
      <c r="BR3" s="13">
        <v>2020</v>
      </c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9" t="s">
        <v>78</v>
      </c>
      <c r="BF12" s="274"/>
      <c r="BG12" s="280"/>
      <c r="BH12" s="239"/>
      <c r="BI12" s="273" t="s">
        <v>78</v>
      </c>
      <c r="BJ12" s="274"/>
      <c r="BK12" s="275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7"/>
      <c r="BF13" s="277"/>
      <c r="BG13" s="281"/>
      <c r="BH13" s="239"/>
      <c r="BI13" s="276"/>
      <c r="BJ13" s="277"/>
      <c r="BK13" s="278"/>
      <c r="BM13" s="270" t="s">
        <v>127</v>
      </c>
      <c r="BN13" s="271"/>
      <c r="BO13" s="272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82" t="s">
        <v>52</v>
      </c>
      <c r="AL36" s="282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82"/>
      <c r="AL37" s="282"/>
      <c r="AV37" s="97"/>
      <c r="BD37" s="97"/>
    </row>
    <row r="38" spans="1:70" x14ac:dyDescent="0.2">
      <c r="A38" s="9" t="s">
        <v>47</v>
      </c>
      <c r="AK38" s="282"/>
      <c r="AL38" s="282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5">
        <v>2015</v>
      </c>
      <c r="AX2" s="285"/>
      <c r="AY2" s="285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5">
        <v>2018</v>
      </c>
      <c r="BJ2" s="285"/>
      <c r="BK2" s="285"/>
      <c r="BL2" s="219"/>
      <c r="BM2" s="267">
        <v>2019</v>
      </c>
      <c r="BN2" s="267"/>
      <c r="BO2" s="267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2021-03-03T23:13:15Z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